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444721ff2fbc2c19/Documents/AwLCC/"/>
    </mc:Choice>
  </mc:AlternateContent>
  <xr:revisionPtr revIDLastSave="4" documentId="8_{CA1EFDDF-AE42-490F-83C0-859C0C054033}" xr6:coauthVersionLast="47" xr6:coauthVersionMax="47" xr10:uidLastSave="{06B0A293-69B8-4C6B-90E3-554CA257B42B}"/>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Sheet1!$A$1:$I$198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3" i="1" l="1"/>
  <c r="H121" i="1"/>
  <c r="B62" i="1"/>
  <c r="B55" i="1"/>
  <c r="I171" i="1" l="1"/>
  <c r="I170" i="1"/>
  <c r="D171" i="1"/>
  <c r="D170" i="1"/>
  <c r="G36" i="1" l="1"/>
  <c r="B153" i="1"/>
  <c r="B159" i="1" s="1"/>
  <c r="B166" i="1" s="1"/>
  <c r="B43" i="1"/>
  <c r="B49" i="1" s="1"/>
  <c r="B79" i="1" s="1"/>
  <c r="B85" i="1" s="1"/>
  <c r="B101" i="1" s="1"/>
  <c r="B107" i="1" s="1"/>
  <c r="B72" i="1"/>
  <c r="B94" i="1" s="1"/>
  <c r="B174" i="1" s="1"/>
  <c r="B184" i="1" s="1"/>
  <c r="B71" i="1"/>
  <c r="B93" i="1" s="1"/>
  <c r="B173" i="1" s="1"/>
  <c r="B183" i="1" s="1"/>
  <c r="F68" i="1"/>
  <c r="F90" i="1" s="1"/>
  <c r="F171" i="1" s="1"/>
  <c r="F180" i="1" s="1"/>
  <c r="F67" i="1"/>
  <c r="F89" i="1" s="1"/>
  <c r="F170" i="1" s="1"/>
  <c r="F179" i="1" s="1"/>
  <c r="B68" i="1"/>
  <c r="B90" i="1" s="1"/>
  <c r="B171" i="1" s="1"/>
  <c r="B180" i="1" s="1"/>
  <c r="B67" i="1"/>
  <c r="B89" i="1" s="1"/>
  <c r="B170" i="1" s="1"/>
  <c r="B179" i="1" s="1"/>
  <c r="B66" i="1"/>
  <c r="B88" i="1" s="1"/>
  <c r="B169" i="1" s="1"/>
  <c r="B178" i="1" s="1"/>
  <c r="I19" i="1"/>
  <c r="I25" i="1" s="1"/>
  <c r="I40" i="1" s="1"/>
  <c r="I46" i="1" s="1"/>
  <c r="I52" i="1" s="1"/>
  <c r="I59" i="1" s="1"/>
  <c r="I76" i="1" s="1"/>
  <c r="I82" i="1" s="1"/>
  <c r="I98" i="1" s="1"/>
  <c r="I104" i="1" s="1"/>
  <c r="I112" i="1" s="1"/>
  <c r="I120" i="1" s="1"/>
  <c r="I126" i="1" s="1"/>
  <c r="I132" i="1" s="1"/>
  <c r="I138" i="1" s="1"/>
  <c r="I144" i="1" s="1"/>
  <c r="I150" i="1" s="1"/>
  <c r="I156" i="1" s="1"/>
  <c r="I163" i="1" s="1"/>
  <c r="H19" i="1"/>
  <c r="H25" i="1" s="1"/>
  <c r="H40" i="1" s="1"/>
  <c r="H46" i="1" s="1"/>
  <c r="H52" i="1" s="1"/>
  <c r="H59" i="1" s="1"/>
  <c r="H76" i="1" s="1"/>
  <c r="H82" i="1" s="1"/>
  <c r="H98" i="1" s="1"/>
  <c r="H104" i="1" s="1"/>
  <c r="H112" i="1" s="1"/>
  <c r="H120" i="1" s="1"/>
  <c r="H126" i="1" s="1"/>
  <c r="H132" i="1" s="1"/>
  <c r="H138" i="1" s="1"/>
  <c r="H144" i="1" s="1"/>
  <c r="H150" i="1" s="1"/>
  <c r="H156" i="1" s="1"/>
  <c r="H163" i="1" s="1"/>
  <c r="G19" i="1"/>
  <c r="G25" i="1" s="1"/>
  <c r="G40" i="1" s="1"/>
  <c r="G46" i="1" s="1"/>
  <c r="G52" i="1" s="1"/>
  <c r="G59" i="1" s="1"/>
  <c r="F19" i="1"/>
  <c r="F25" i="1" s="1"/>
  <c r="F40" i="1" s="1"/>
  <c r="F46" i="1" s="1"/>
  <c r="F52" i="1" s="1"/>
  <c r="F59" i="1" s="1"/>
  <c r="E19" i="1"/>
  <c r="E25" i="1" s="1"/>
  <c r="E40" i="1" s="1"/>
  <c r="E46" i="1" s="1"/>
  <c r="E52" i="1" s="1"/>
  <c r="E59" i="1" s="1"/>
  <c r="E82" i="1" l="1"/>
  <c r="E98" i="1" s="1"/>
  <c r="E104" i="1" s="1"/>
  <c r="E112" i="1" s="1"/>
  <c r="E120" i="1" s="1"/>
  <c r="E126" i="1" s="1"/>
  <c r="E132" i="1" s="1"/>
  <c r="E138" i="1" s="1"/>
  <c r="E144" i="1" s="1"/>
  <c r="E150" i="1" s="1"/>
  <c r="E156" i="1" s="1"/>
  <c r="E163" i="1" s="1"/>
  <c r="E76" i="1"/>
  <c r="G76" i="1"/>
  <c r="G82" i="1"/>
  <c r="G98" i="1" s="1"/>
  <c r="G104" i="1" s="1"/>
  <c r="G112" i="1" s="1"/>
  <c r="G120" i="1" s="1"/>
  <c r="G126" i="1" s="1"/>
  <c r="G132" i="1" s="1"/>
  <c r="G138" i="1" s="1"/>
  <c r="G144" i="1" s="1"/>
  <c r="G150" i="1" s="1"/>
  <c r="G156" i="1" s="1"/>
  <c r="G163" i="1" s="1"/>
  <c r="F82" i="1"/>
  <c r="F98" i="1" s="1"/>
  <c r="F104" i="1" s="1"/>
  <c r="F112" i="1" s="1"/>
  <c r="F120" i="1" s="1"/>
  <c r="F126" i="1" s="1"/>
  <c r="F132" i="1" s="1"/>
  <c r="F138" i="1" s="1"/>
  <c r="F144" i="1" s="1"/>
  <c r="F150" i="1" s="1"/>
  <c r="F156" i="1" s="1"/>
  <c r="F163" i="1" s="1"/>
  <c r="F76" i="1"/>
  <c r="I67" i="1" l="1"/>
  <c r="I68" i="1"/>
  <c r="D68" i="1"/>
  <c r="D67" i="1"/>
  <c r="D66" i="1"/>
  <c r="I89" i="1" l="1"/>
  <c r="H174" i="1" l="1"/>
  <c r="D169" i="1"/>
  <c r="H71" i="1" l="1"/>
  <c r="H72" i="1"/>
  <c r="H173" i="1"/>
  <c r="I33" i="1"/>
  <c r="I32" i="1"/>
  <c r="I179" i="1" s="1"/>
  <c r="D32" i="1"/>
  <c r="D33" i="1"/>
  <c r="D31" i="1"/>
  <c r="H35" i="1" l="1"/>
  <c r="H36" i="1"/>
  <c r="I90" i="1"/>
  <c r="I180" i="1" s="1"/>
  <c r="D90" i="1"/>
  <c r="D88" i="1"/>
  <c r="D89" i="1"/>
  <c r="I71" i="1"/>
  <c r="H93" i="1" l="1"/>
  <c r="I93" i="1" s="1"/>
  <c r="D178" i="1"/>
  <c r="H94" i="1"/>
  <c r="I94" i="1" s="1"/>
  <c r="I173" i="1"/>
  <c r="D180" i="1"/>
  <c r="I35" i="1"/>
  <c r="I36" i="1"/>
  <c r="I72" i="1"/>
  <c r="D179" i="1"/>
  <c r="I174" i="1"/>
  <c r="H183" i="1" l="1"/>
  <c r="H184" i="1"/>
  <c r="I184" i="1" s="1"/>
  <c r="H186" i="1" l="1"/>
  <c r="H187" i="1"/>
  <c r="I187" i="1" s="1"/>
  <c r="I1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Gwilym J. Rippon</author>
  </authors>
  <commentList>
    <comment ref="B194" authorId="0" shapeId="0" xr:uid="{D1BF2EAE-ED2D-4CB3-880C-25EA26718DC7}">
      <text>
        <r>
          <rPr>
            <b/>
            <sz val="9"/>
            <color indexed="81"/>
            <rFont val="Tahoma"/>
            <family val="2"/>
          </rPr>
          <t>Gwilym J. Rippon:</t>
        </r>
        <r>
          <rPr>
            <sz val="9"/>
            <color indexed="81"/>
            <rFont val="Tahoma"/>
            <family val="2"/>
          </rPr>
          <t xml:space="preserve">
762.96 is the correct tax base</t>
        </r>
      </text>
    </comment>
  </commentList>
</comments>
</file>

<file path=xl/sharedStrings.xml><?xml version="1.0" encoding="utf-8"?>
<sst xmlns="http://schemas.openxmlformats.org/spreadsheetml/2006/main" count="191" uniqueCount="79">
  <si>
    <t xml:space="preserve">Gwilym Rippon </t>
  </si>
  <si>
    <t>Personnel Costs</t>
  </si>
  <si>
    <t>Wages and Salaries – Admin</t>
  </si>
  <si>
    <t>Actual</t>
  </si>
  <si>
    <t>Budget</t>
  </si>
  <si>
    <t>Officer Rec</t>
  </si>
  <si>
    <t>Subscriptions</t>
  </si>
  <si>
    <t>Training</t>
  </si>
  <si>
    <t>Web Site Provision</t>
  </si>
  <si>
    <t>Councillors</t>
  </si>
  <si>
    <t>Legal Requirements</t>
  </si>
  <si>
    <t>Insurance</t>
  </si>
  <si>
    <t>Section 137 Grants</t>
  </si>
  <si>
    <t>Other Costs</t>
  </si>
  <si>
    <t>Election Costs</t>
  </si>
  <si>
    <t>Comm Rec</t>
  </si>
  <si>
    <t xml:space="preserve">increase of </t>
  </si>
  <si>
    <t>ABERMULE (with) LLANDYSSIL COMMUNITY COUNCIL</t>
  </si>
  <si>
    <t>COUNCIL PRECEPT MEETING</t>
  </si>
  <si>
    <t>Chair</t>
  </si>
  <si>
    <t>Clerk</t>
  </si>
  <si>
    <t>Expenses</t>
  </si>
  <si>
    <t xml:space="preserve"> Grants</t>
  </si>
  <si>
    <t>Churchyards</t>
  </si>
  <si>
    <t>Burial Grounds</t>
  </si>
  <si>
    <t>News letter</t>
  </si>
  <si>
    <t>Officer Recommendation this is based on building up a reserve just in case of an election for a casual vacancy.</t>
  </si>
  <si>
    <t xml:space="preserve">Total budget figures </t>
  </si>
  <si>
    <t>Chair's Allowance</t>
  </si>
  <si>
    <t xml:space="preserve">Playgrounds and playing fields maintenance </t>
  </si>
  <si>
    <t xml:space="preserve">Contractor costs </t>
  </si>
  <si>
    <t>Travel</t>
  </si>
  <si>
    <t>Cluster support</t>
  </si>
  <si>
    <r>
      <t>Councillor:</t>
    </r>
    <r>
      <rPr>
        <sz val="10"/>
        <rFont val="Arial"/>
        <family val="2"/>
      </rPr>
      <t xml:space="preserve"> </t>
    </r>
  </si>
  <si>
    <r>
      <t>Officer:</t>
    </r>
    <r>
      <rPr>
        <sz val="10"/>
        <rFont val="Arial"/>
        <family val="2"/>
      </rPr>
      <t xml:space="preserve"> </t>
    </r>
  </si>
  <si>
    <t>Councillors' Mileage and expenses</t>
  </si>
  <si>
    <t xml:space="preserve"> </t>
  </si>
  <si>
    <t>Est</t>
  </si>
  <si>
    <t xml:space="preserve">decrease of </t>
  </si>
  <si>
    <t>It should be noted that there is an income of £200.00 for Training from the Welsh Assembly.</t>
  </si>
  <si>
    <t xml:space="preserve">Officer Recommendation: No change this year </t>
  </si>
  <si>
    <t xml:space="preserve">Officer Recommendation: -  No change this year </t>
  </si>
  <si>
    <t xml:space="preserve">Officer Recommendation : -  No change this year </t>
  </si>
  <si>
    <t>Officer Recommendation : -  No change</t>
  </si>
  <si>
    <t>Officer Recommendation : - for maintenance and some earmarked for repayment items due to age and wear and tear.</t>
  </si>
  <si>
    <t xml:space="preserve">Contractor Consumables </t>
  </si>
  <si>
    <t>2024/2025</t>
  </si>
  <si>
    <t>Gareth Thomas</t>
  </si>
  <si>
    <t>Audit Fees &amp; Legal fees</t>
  </si>
  <si>
    <t>Officer Recommendation:-  small increase</t>
  </si>
  <si>
    <t>2025/2026</t>
  </si>
  <si>
    <t>Grasscutting</t>
  </si>
  <si>
    <t>2026/2027</t>
  </si>
  <si>
    <t>2024/25 Actual</t>
  </si>
  <si>
    <t>2025/26 Budget</t>
  </si>
  <si>
    <t>2025/26 Estimate</t>
  </si>
  <si>
    <t>2026/27 Committee Rec</t>
  </si>
  <si>
    <t>2026/27  Officer Rec</t>
  </si>
  <si>
    <t>Stationery including working from home allowance</t>
  </si>
  <si>
    <t xml:space="preserve">Officer Recommendation : - This has gone up due to an additional member of staff </t>
  </si>
  <si>
    <t>Officer Recommendation : - No increase</t>
  </si>
  <si>
    <t>Officer Recommendation : - small increase</t>
  </si>
  <si>
    <t>Officer Recommendation: - remain the same</t>
  </si>
  <si>
    <t>Officer Recommendation: - No increase</t>
  </si>
  <si>
    <t>Officer Recommendation : - Small increase as contractor has put his prices up</t>
  </si>
  <si>
    <t>Officer Recommendation : -  Small increase to cover the new play equipment</t>
  </si>
  <si>
    <t>Officer Recommendation: small increase</t>
  </si>
  <si>
    <t>2026-2027</t>
  </si>
  <si>
    <t>The Committee Recommendation : - Agreed</t>
  </si>
  <si>
    <t>Officer Recommendation: -  £13000 for the two meeting venues. This covers It equipment in Abermule and the Wi-Fi in Llandyssil.  £3k as the amount of small to medium grants appear to increase year on year</t>
  </si>
  <si>
    <t xml:space="preserve">Committee Recommendation:- Small increase </t>
  </si>
  <si>
    <t xml:space="preserve">The Committee Recommendation : - Agreed </t>
  </si>
  <si>
    <t xml:space="preserve">Officer Recommendation : -  small increase for painting of gate and erected of notice board </t>
  </si>
  <si>
    <t>Committee Recommendation:- Small increase to assist with new play equipment</t>
  </si>
  <si>
    <t>For general information the precept is collected from every household, the amount that is collected is based on the precept request divide by the tax base figure. The Tax base alters with every new household built in the area. So therefore it naturally follows that the tax base alters every year. The tax base this year is 762.96</t>
  </si>
  <si>
    <t>The Officer Recommendation: the 2025-2026 national wage increase has  been  finalised at 3.2%, Prudently I have placed 3% for the budget year in question i.e. 2026-2027. I have also placed an amount in for the  gratuity pension.</t>
  </si>
  <si>
    <t>Difference in 2025/26 Budget and Committee Rec</t>
  </si>
  <si>
    <t>Difference in 2025/26 Budget and Officer Rec</t>
  </si>
  <si>
    <t>The expected expenditure for 2025/26 is forecasted to be in excess of £53k which is in line with the set  budget.   £4.5k is earmarked for the play area also  £2.7 leaving an unearmarked reserve of £35k The Council's reserve policy is in the region of 60% of gross expenditure this will be in the region of £35k. I feel that the policy should now be around 45% of gross expenditure, which would now give a unearmarked amount of £26.5k, the estimated amount at year end is £32k which is some £5.5k above the suggested revised amount. The Precept last year was £60k. The officer proposal is that the precept for 2026/2027 remain at  £60k, this would give a council tax of £78.64 based on the tax base of 762.96, which is a decrease of £0.71p.  Members felt that the precept should be £63 K to meet the budget.    Any unforeseen expenditure can be taken from reserves . A precept demand for £63k would give a council tax of £82.57 which would be an increase on last year of  £3.22p per year and £0.27p per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</si>
</sst>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15" x14ac:knownFonts="1">
    <font>
      <sz val="10"/>
      <name val="Arial"/>
    </font>
    <font>
      <sz val="8"/>
      <name val="Arial"/>
      <family val="2"/>
    </font>
    <font>
      <sz val="10"/>
      <name val="Arial"/>
      <family val="2"/>
    </font>
    <font>
      <sz val="10"/>
      <name val="Arial"/>
      <family val="2"/>
    </font>
    <font>
      <b/>
      <sz val="12"/>
      <name val="Arial"/>
      <family val="2"/>
    </font>
    <font>
      <b/>
      <sz val="11"/>
      <name val="Arial"/>
      <family val="2"/>
    </font>
    <font>
      <sz val="11"/>
      <name val="Arial"/>
      <family val="2"/>
    </font>
    <font>
      <sz val="10"/>
      <name val="Arial"/>
      <family val="2"/>
    </font>
    <font>
      <u/>
      <sz val="18"/>
      <name val="Arial"/>
      <family val="2"/>
    </font>
    <font>
      <sz val="18"/>
      <name val="Arial"/>
      <family val="2"/>
    </font>
    <font>
      <sz val="10"/>
      <color indexed="10"/>
      <name val="Arial"/>
      <family val="2"/>
    </font>
    <font>
      <sz val="10"/>
      <color theme="1"/>
      <name val="Arial"/>
      <family val="2"/>
    </font>
    <font>
      <sz val="9"/>
      <color indexed="81"/>
      <name val="Tahoma"/>
      <family val="2"/>
    </font>
    <font>
      <b/>
      <sz val="9"/>
      <color indexed="81"/>
      <name val="Tahoma"/>
      <family val="2"/>
    </font>
    <font>
      <sz val="11"/>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75">
    <xf numFmtId="0" fontId="0" fillId="0" borderId="0" xfId="0"/>
    <xf numFmtId="0" fontId="3" fillId="0" borderId="0" xfId="0" applyFont="1"/>
    <xf numFmtId="0" fontId="4" fillId="0" borderId="0" xfId="0" applyFont="1" applyAlignment="1">
      <alignment horizontal="right"/>
    </xf>
    <xf numFmtId="0" fontId="4" fillId="0" borderId="0" xfId="0" applyFont="1"/>
    <xf numFmtId="0" fontId="4" fillId="0" borderId="0" xfId="0" applyFont="1" applyAlignment="1">
      <alignment horizontal="center"/>
    </xf>
    <xf numFmtId="0" fontId="5" fillId="0" borderId="0" xfId="0" applyFont="1"/>
    <xf numFmtId="0" fontId="6" fillId="0" borderId="0" xfId="0" applyFont="1"/>
    <xf numFmtId="0" fontId="7" fillId="0" borderId="0" xfId="0" applyFont="1"/>
    <xf numFmtId="0" fontId="6" fillId="0" borderId="1"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6" fontId="6" fillId="0" borderId="2" xfId="0" applyNumberFormat="1" applyFont="1" applyBorder="1" applyAlignment="1">
      <alignment vertical="top" wrapText="1"/>
    </xf>
    <xf numFmtId="0" fontId="3" fillId="0" borderId="4" xfId="0" applyFont="1" applyBorder="1"/>
    <xf numFmtId="0" fontId="3" fillId="0" borderId="5" xfId="0" applyFont="1" applyBorder="1"/>
    <xf numFmtId="0" fontId="3" fillId="0" borderId="6" xfId="0" applyFont="1" applyBorder="1"/>
    <xf numFmtId="6" fontId="6" fillId="0" borderId="0" xfId="0" applyNumberFormat="1" applyFont="1"/>
    <xf numFmtId="6" fontId="3" fillId="0" borderId="0" xfId="0" applyNumberFormat="1" applyFont="1"/>
    <xf numFmtId="9" fontId="3" fillId="0" borderId="0" xfId="0" applyNumberFormat="1" applyFont="1"/>
    <xf numFmtId="0" fontId="6" fillId="0" borderId="0" xfId="0" applyFont="1" applyAlignment="1">
      <alignment vertical="top" wrapText="1"/>
    </xf>
    <xf numFmtId="6" fontId="7" fillId="0" borderId="0" xfId="0" applyNumberFormat="1" applyFont="1"/>
    <xf numFmtId="3" fontId="6" fillId="0" borderId="2" xfId="0" applyNumberFormat="1" applyFont="1" applyBorder="1" applyAlignment="1">
      <alignment vertical="top" wrapText="1"/>
    </xf>
    <xf numFmtId="164" fontId="3" fillId="0" borderId="0" xfId="0" applyNumberFormat="1" applyFont="1"/>
    <xf numFmtId="0" fontId="8" fillId="0" borderId="0" xfId="0" applyFont="1"/>
    <xf numFmtId="0" fontId="9" fillId="0" borderId="0" xfId="0" applyFont="1"/>
    <xf numFmtId="10" fontId="3" fillId="0" borderId="0" xfId="0" applyNumberFormat="1" applyFont="1"/>
    <xf numFmtId="0" fontId="3" fillId="0" borderId="0" xfId="0" applyFont="1" applyAlignment="1">
      <alignment wrapText="1"/>
    </xf>
    <xf numFmtId="0" fontId="10" fillId="0" borderId="0" xfId="0" applyFont="1" applyAlignment="1">
      <alignment wrapText="1"/>
    </xf>
    <xf numFmtId="6" fontId="6" fillId="0" borderId="0" xfId="0" applyNumberFormat="1" applyFont="1" applyAlignment="1">
      <alignment vertical="top" wrapText="1"/>
    </xf>
    <xf numFmtId="0" fontId="2" fillId="0" borderId="0" xfId="0" applyFont="1"/>
    <xf numFmtId="3" fontId="11" fillId="0" borderId="0" xfId="0" applyNumberFormat="1" applyFont="1"/>
    <xf numFmtId="0" fontId="6" fillId="0" borderId="14" xfId="0" applyFont="1" applyBorder="1" applyAlignment="1">
      <alignment vertical="top" wrapText="1"/>
    </xf>
    <xf numFmtId="0" fontId="2" fillId="0" borderId="2" xfId="0" applyFont="1" applyBorder="1" applyAlignment="1">
      <alignment vertical="top" wrapText="1"/>
    </xf>
    <xf numFmtId="6" fontId="7" fillId="2" borderId="0" xfId="0" applyNumberFormat="1" applyFont="1" applyFill="1"/>
    <xf numFmtId="0" fontId="2" fillId="0" borderId="3" xfId="0" applyFont="1" applyBorder="1" applyAlignment="1">
      <alignment vertical="top" wrapText="1"/>
    </xf>
    <xf numFmtId="6" fontId="14" fillId="0" borderId="2" xfId="0" applyNumberFormat="1" applyFont="1" applyBorder="1" applyAlignment="1">
      <alignment vertical="top" wrapText="1"/>
    </xf>
    <xf numFmtId="0" fontId="6" fillId="0" borderId="12" xfId="0" applyFont="1" applyBorder="1" applyAlignment="1">
      <alignment horizontal="center" vertical="center" wrapText="1"/>
    </xf>
    <xf numFmtId="0" fontId="3" fillId="0" borderId="13"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3" fillId="0" borderId="2" xfId="0" applyFont="1" applyBorder="1" applyAlignment="1">
      <alignment vertical="center" wrapText="1"/>
    </xf>
    <xf numFmtId="0" fontId="6" fillId="0" borderId="9" xfId="0" applyFont="1" applyBorder="1" applyAlignment="1">
      <alignment vertical="top" wrapText="1"/>
    </xf>
    <xf numFmtId="0" fontId="3" fillId="0" borderId="10" xfId="0" applyFont="1" applyBorder="1" applyAlignment="1">
      <alignment wrapText="1"/>
    </xf>
    <xf numFmtId="0" fontId="3" fillId="0" borderId="11" xfId="0" applyFont="1" applyBorder="1" applyAlignment="1">
      <alignment wrapText="1"/>
    </xf>
    <xf numFmtId="0" fontId="6" fillId="0" borderId="10" xfId="0" applyFont="1" applyBorder="1" applyAlignment="1">
      <alignment vertical="top" wrapText="1"/>
    </xf>
    <xf numFmtId="0" fontId="6" fillId="0" borderId="11" xfId="0" applyFont="1" applyBorder="1" applyAlignment="1">
      <alignment vertical="top" wrapText="1"/>
    </xf>
    <xf numFmtId="0" fontId="3" fillId="0" borderId="13" xfId="0" applyFont="1" applyBorder="1" applyAlignment="1">
      <alignment wrapText="1"/>
    </xf>
    <xf numFmtId="0" fontId="3" fillId="0" borderId="7" xfId="0" applyFont="1" applyBorder="1" applyAlignment="1">
      <alignment wrapText="1"/>
    </xf>
    <xf numFmtId="0" fontId="3" fillId="0" borderId="14" xfId="0" applyFont="1" applyBorder="1" applyAlignment="1">
      <alignment wrapText="1"/>
    </xf>
    <xf numFmtId="0" fontId="3" fillId="0" borderId="0" xfId="0" applyFont="1" applyAlignment="1">
      <alignment wrapText="1"/>
    </xf>
    <xf numFmtId="0" fontId="3" fillId="0" borderId="15" xfId="0" applyFont="1" applyBorder="1" applyAlignment="1">
      <alignment wrapText="1"/>
    </xf>
    <xf numFmtId="0" fontId="3" fillId="0" borderId="8" xfId="0" applyFont="1" applyBorder="1" applyAlignment="1">
      <alignment wrapText="1"/>
    </xf>
    <xf numFmtId="0" fontId="3" fillId="0" borderId="16" xfId="0" applyFont="1" applyBorder="1" applyAlignment="1">
      <alignment wrapText="1"/>
    </xf>
    <xf numFmtId="0" fontId="3" fillId="0" borderId="2" xfId="0" applyFont="1" applyBorder="1" applyAlignment="1">
      <alignment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0" xfId="0" applyFont="1" applyBorder="1"/>
    <xf numFmtId="0" fontId="3" fillId="0" borderId="11" xfId="0" applyFont="1" applyBorder="1"/>
    <xf numFmtId="0" fontId="6" fillId="0" borderId="8" xfId="0" applyFont="1" applyBorder="1" applyAlignment="1">
      <alignment vertical="top" wrapText="1"/>
    </xf>
    <xf numFmtId="0" fontId="6" fillId="0" borderId="16" xfId="0" applyFont="1" applyBorder="1" applyAlignment="1">
      <alignment vertical="top" wrapText="1"/>
    </xf>
    <xf numFmtId="0" fontId="6" fillId="0" borderId="2" xfId="0" applyFont="1" applyBorder="1" applyAlignment="1">
      <alignment vertical="top" wrapText="1"/>
    </xf>
    <xf numFmtId="0" fontId="6" fillId="0" borderId="0" xfId="0" applyFont="1" applyAlignment="1">
      <alignment wrapText="1"/>
    </xf>
    <xf numFmtId="0" fontId="6" fillId="0" borderId="0" xfId="0" applyFont="1" applyAlignment="1">
      <alignment vertical="top" wrapText="1"/>
    </xf>
    <xf numFmtId="0" fontId="6" fillId="0" borderId="0" xfId="0" applyFont="1"/>
    <xf numFmtId="0" fontId="6" fillId="0" borderId="0" xfId="0"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05"/>
  <sheetViews>
    <sheetView tabSelected="1" topLeftCell="A169" zoomScaleNormal="100" workbookViewId="0">
      <selection activeCell="B193" sqref="B193"/>
    </sheetView>
  </sheetViews>
  <sheetFormatPr defaultColWidth="8.88671875" defaultRowHeight="13.2" x14ac:dyDescent="0.25"/>
  <cols>
    <col min="1" max="2" width="8.88671875" style="1"/>
    <col min="3" max="3" width="9" style="1" customWidth="1"/>
    <col min="4" max="4" width="14.5546875" style="1" customWidth="1"/>
    <col min="5" max="5" width="12.44140625" style="1" customWidth="1"/>
    <col min="6" max="6" width="12.109375" style="1" customWidth="1"/>
    <col min="7" max="7" width="12" style="1" customWidth="1"/>
    <col min="8" max="8" width="10.88671875" style="1" customWidth="1"/>
    <col min="9" max="9" width="11" style="1" customWidth="1"/>
    <col min="10" max="16384" width="8.88671875" style="1"/>
  </cols>
  <sheetData>
    <row r="1" spans="2:9" ht="15.6" x14ac:dyDescent="0.3">
      <c r="I1" s="2" t="s">
        <v>67</v>
      </c>
    </row>
    <row r="3" spans="2:9" ht="15.6" x14ac:dyDescent="0.3">
      <c r="C3" s="3"/>
      <c r="D3" s="3" t="s">
        <v>17</v>
      </c>
      <c r="E3" s="3"/>
      <c r="F3" s="3"/>
      <c r="G3" s="3"/>
      <c r="H3" s="3"/>
      <c r="I3" s="3"/>
    </row>
    <row r="5" spans="2:9" ht="15.6" x14ac:dyDescent="0.3">
      <c r="F5" s="4" t="s">
        <v>18</v>
      </c>
    </row>
    <row r="6" spans="2:9" ht="13.8" x14ac:dyDescent="0.25">
      <c r="C6" s="5"/>
    </row>
    <row r="7" spans="2:9" ht="13.8" x14ac:dyDescent="0.25">
      <c r="B7" s="5" t="s">
        <v>33</v>
      </c>
      <c r="D7" s="6" t="s">
        <v>47</v>
      </c>
      <c r="G7" s="6" t="s">
        <v>19</v>
      </c>
    </row>
    <row r="8" spans="2:9" ht="13.8" x14ac:dyDescent="0.25">
      <c r="C8" s="6"/>
    </row>
    <row r="9" spans="2:9" ht="13.8" x14ac:dyDescent="0.25">
      <c r="B9" s="5" t="s">
        <v>34</v>
      </c>
      <c r="D9" s="6" t="s">
        <v>0</v>
      </c>
      <c r="G9" s="6" t="s">
        <v>20</v>
      </c>
    </row>
    <row r="11" spans="2:9" ht="13.8" x14ac:dyDescent="0.25">
      <c r="B11" s="5" t="s">
        <v>1</v>
      </c>
      <c r="C11" s="7"/>
    </row>
    <row r="12" spans="2:9" ht="7.5" customHeight="1" thickBot="1" x14ac:dyDescent="0.3"/>
    <row r="13" spans="2:9" ht="14.25" customHeight="1" x14ac:dyDescent="0.25">
      <c r="B13" s="35" t="s">
        <v>2</v>
      </c>
      <c r="C13" s="36"/>
      <c r="D13" s="37"/>
      <c r="E13" s="8" t="s">
        <v>46</v>
      </c>
      <c r="F13" s="8" t="s">
        <v>50</v>
      </c>
      <c r="G13" s="8" t="s">
        <v>50</v>
      </c>
      <c r="H13" s="8" t="s">
        <v>52</v>
      </c>
      <c r="I13" s="8" t="s">
        <v>52</v>
      </c>
    </row>
    <row r="14" spans="2:9" ht="14.4" thickBot="1" x14ac:dyDescent="0.3">
      <c r="B14" s="38"/>
      <c r="C14" s="39"/>
      <c r="D14" s="40"/>
      <c r="E14" s="9" t="s">
        <v>3</v>
      </c>
      <c r="F14" s="10" t="s">
        <v>4</v>
      </c>
      <c r="G14" s="9" t="s">
        <v>37</v>
      </c>
      <c r="H14" s="10" t="s">
        <v>15</v>
      </c>
      <c r="I14" s="31" t="s">
        <v>5</v>
      </c>
    </row>
    <row r="15" spans="2:9" ht="14.4" thickBot="1" x14ac:dyDescent="0.3">
      <c r="B15" s="41"/>
      <c r="C15" s="42"/>
      <c r="D15" s="43"/>
      <c r="E15" s="11">
        <v>11594</v>
      </c>
      <c r="F15" s="11">
        <v>12772</v>
      </c>
      <c r="G15" s="11">
        <v>12927</v>
      </c>
      <c r="H15" s="34">
        <v>13300</v>
      </c>
      <c r="I15" s="11">
        <v>13300</v>
      </c>
    </row>
    <row r="16" spans="2:9" ht="17.100000000000001" customHeight="1" thickBot="1" x14ac:dyDescent="0.3">
      <c r="B16" s="44" t="s">
        <v>68</v>
      </c>
      <c r="C16" s="45"/>
      <c r="D16" s="45"/>
      <c r="E16" s="45"/>
      <c r="F16" s="45"/>
      <c r="G16" s="45"/>
      <c r="H16" s="45"/>
      <c r="I16" s="46"/>
    </row>
    <row r="17" spans="2:11" ht="42" customHeight="1" thickBot="1" x14ac:dyDescent="0.3">
      <c r="B17" s="44" t="s">
        <v>75</v>
      </c>
      <c r="C17" s="66"/>
      <c r="D17" s="66"/>
      <c r="E17" s="66"/>
      <c r="F17" s="66"/>
      <c r="G17" s="66"/>
      <c r="H17" s="66"/>
      <c r="I17" s="67"/>
    </row>
    <row r="18" spans="2:11" ht="11.25" customHeight="1" thickBot="1" x14ac:dyDescent="0.3">
      <c r="B18" s="12"/>
      <c r="C18" s="13"/>
      <c r="D18" s="13"/>
      <c r="E18" s="13"/>
      <c r="H18" s="13"/>
      <c r="I18" s="14"/>
    </row>
    <row r="19" spans="2:11" ht="14.4" customHeight="1" x14ac:dyDescent="0.25">
      <c r="B19" s="57" t="s">
        <v>30</v>
      </c>
      <c r="C19" s="58"/>
      <c r="D19" s="59"/>
      <c r="E19" s="8" t="str">
        <f>E13</f>
        <v>2024/2025</v>
      </c>
      <c r="F19" s="8" t="str">
        <f>F13</f>
        <v>2025/2026</v>
      </c>
      <c r="G19" s="8" t="str">
        <f>G13</f>
        <v>2025/2026</v>
      </c>
      <c r="H19" s="8" t="str">
        <f>H13</f>
        <v>2026/2027</v>
      </c>
      <c r="I19" s="8" t="str">
        <f>I13</f>
        <v>2026/2027</v>
      </c>
    </row>
    <row r="20" spans="2:11" ht="19.5" customHeight="1" thickBot="1" x14ac:dyDescent="0.3">
      <c r="B20" s="60"/>
      <c r="C20" s="61"/>
      <c r="D20" s="62"/>
      <c r="E20" s="9" t="s">
        <v>3</v>
      </c>
      <c r="F20" s="10" t="s">
        <v>4</v>
      </c>
      <c r="G20" s="9" t="s">
        <v>37</v>
      </c>
      <c r="H20" s="10" t="s">
        <v>15</v>
      </c>
      <c r="I20" s="31" t="s">
        <v>5</v>
      </c>
    </row>
    <row r="21" spans="2:11" ht="15.75" customHeight="1" thickBot="1" x14ac:dyDescent="0.3">
      <c r="B21" s="63"/>
      <c r="C21" s="64"/>
      <c r="D21" s="65"/>
      <c r="E21" s="11">
        <v>4260</v>
      </c>
      <c r="F21" s="11">
        <v>4200</v>
      </c>
      <c r="G21" s="11">
        <v>4200</v>
      </c>
      <c r="H21" s="11">
        <v>4200</v>
      </c>
      <c r="I21" s="11">
        <v>4200</v>
      </c>
      <c r="J21" s="27"/>
      <c r="K21" s="27"/>
    </row>
    <row r="22" spans="2:11" ht="16.5" customHeight="1" thickBot="1" x14ac:dyDescent="0.3">
      <c r="B22" s="44" t="s">
        <v>68</v>
      </c>
      <c r="C22" s="45"/>
      <c r="D22" s="45"/>
      <c r="E22" s="45"/>
      <c r="F22" s="45"/>
      <c r="G22" s="45"/>
      <c r="H22" s="45"/>
      <c r="I22" s="46"/>
    </row>
    <row r="23" spans="2:11" ht="15.6" customHeight="1" thickBot="1" x14ac:dyDescent="0.3">
      <c r="B23" s="68" t="s">
        <v>40</v>
      </c>
      <c r="C23" s="69"/>
      <c r="D23" s="69"/>
      <c r="E23" s="69"/>
      <c r="F23" s="69"/>
      <c r="G23" s="69"/>
      <c r="H23" s="69"/>
      <c r="I23" s="70"/>
    </row>
    <row r="24" spans="2:11" ht="7.5" customHeight="1" thickBot="1" x14ac:dyDescent="0.3"/>
    <row r="25" spans="2:11" ht="14.25" customHeight="1" x14ac:dyDescent="0.25">
      <c r="B25" s="57" t="s">
        <v>45</v>
      </c>
      <c r="C25" s="58"/>
      <c r="D25" s="59"/>
      <c r="E25" s="8" t="str">
        <f>E19</f>
        <v>2024/2025</v>
      </c>
      <c r="F25" s="8" t="str">
        <f>F19</f>
        <v>2025/2026</v>
      </c>
      <c r="G25" s="8" t="str">
        <f>G19</f>
        <v>2025/2026</v>
      </c>
      <c r="H25" s="8" t="str">
        <f>H19</f>
        <v>2026/2027</v>
      </c>
      <c r="I25" s="8" t="str">
        <f>I19</f>
        <v>2026/2027</v>
      </c>
    </row>
    <row r="26" spans="2:11" ht="14.4" thickBot="1" x14ac:dyDescent="0.3">
      <c r="B26" s="60"/>
      <c r="C26" s="61"/>
      <c r="D26" s="62"/>
      <c r="E26" s="9" t="s">
        <v>3</v>
      </c>
      <c r="F26" s="10" t="s">
        <v>4</v>
      </c>
      <c r="G26" s="9" t="s">
        <v>37</v>
      </c>
      <c r="H26" s="10" t="s">
        <v>15</v>
      </c>
      <c r="I26" s="31" t="s">
        <v>5</v>
      </c>
    </row>
    <row r="27" spans="2:11" ht="14.4" thickBot="1" x14ac:dyDescent="0.3">
      <c r="B27" s="63"/>
      <c r="C27" s="64"/>
      <c r="D27" s="65"/>
      <c r="E27" s="11">
        <v>60</v>
      </c>
      <c r="F27" s="11">
        <v>200</v>
      </c>
      <c r="G27" s="11">
        <v>200</v>
      </c>
      <c r="H27" s="11">
        <v>200</v>
      </c>
      <c r="I27" s="11">
        <v>200</v>
      </c>
    </row>
    <row r="28" spans="2:11" ht="17.25" customHeight="1" thickBot="1" x14ac:dyDescent="0.3">
      <c r="B28" s="44" t="s">
        <v>68</v>
      </c>
      <c r="C28" s="45"/>
      <c r="D28" s="45"/>
      <c r="E28" s="45"/>
      <c r="F28" s="45"/>
      <c r="G28" s="45"/>
      <c r="H28" s="45"/>
      <c r="I28" s="46"/>
    </row>
    <row r="29" spans="2:11" ht="16.5" customHeight="1" thickBot="1" x14ac:dyDescent="0.3">
      <c r="B29" s="68" t="s">
        <v>40</v>
      </c>
      <c r="C29" s="69"/>
      <c r="D29" s="69"/>
      <c r="E29" s="69"/>
      <c r="F29" s="69"/>
      <c r="G29" s="69"/>
      <c r="H29" s="69"/>
      <c r="I29" s="70"/>
    </row>
    <row r="31" spans="2:11" ht="13.8" x14ac:dyDescent="0.25">
      <c r="B31" s="6" t="s">
        <v>53</v>
      </c>
      <c r="D31" s="15">
        <f>SUM(E27+E21+E15)</f>
        <v>15914</v>
      </c>
    </row>
    <row r="32" spans="2:11" ht="13.8" x14ac:dyDescent="0.25">
      <c r="B32" s="6" t="s">
        <v>54</v>
      </c>
      <c r="D32" s="15">
        <f>SUM(F27+F21+F15)</f>
        <v>17172</v>
      </c>
      <c r="F32" s="6" t="s">
        <v>56</v>
      </c>
      <c r="I32" s="15">
        <f>SUM(H27+H21+H15)</f>
        <v>17700</v>
      </c>
    </row>
    <row r="33" spans="2:10" ht="13.8" x14ac:dyDescent="0.25">
      <c r="B33" s="6" t="s">
        <v>55</v>
      </c>
      <c r="D33" s="15">
        <f>SUM(G27+G21+G15)</f>
        <v>17327</v>
      </c>
      <c r="F33" s="6" t="s">
        <v>57</v>
      </c>
      <c r="I33" s="15">
        <f>SUM(I27+I21+I15)</f>
        <v>17700</v>
      </c>
    </row>
    <row r="34" spans="2:10" ht="14.25" customHeight="1" x14ac:dyDescent="0.25"/>
    <row r="35" spans="2:10" ht="13.8" x14ac:dyDescent="0.25">
      <c r="B35" s="6" t="s">
        <v>76</v>
      </c>
      <c r="G35" s="6" t="s">
        <v>16</v>
      </c>
      <c r="H35" s="16">
        <f>SUM(I32-D32)</f>
        <v>528</v>
      </c>
      <c r="I35" s="17">
        <f>SUM(H35)/D33</f>
        <v>3.0472672707335374E-2</v>
      </c>
    </row>
    <row r="36" spans="2:10" ht="20.25" customHeight="1" x14ac:dyDescent="0.25">
      <c r="B36" s="6" t="s">
        <v>77</v>
      </c>
      <c r="G36" s="6" t="str">
        <f>G35</f>
        <v xml:space="preserve">increase of </v>
      </c>
      <c r="H36" s="16">
        <f>SUM(I33-D32)</f>
        <v>528</v>
      </c>
      <c r="I36" s="17">
        <f>SUM(H36)/D33</f>
        <v>3.0472672707335374E-2</v>
      </c>
    </row>
    <row r="37" spans="2:10" ht="13.5" customHeight="1" x14ac:dyDescent="0.25"/>
    <row r="38" spans="2:10" ht="13.8" x14ac:dyDescent="0.25">
      <c r="B38" s="5" t="s">
        <v>21</v>
      </c>
    </row>
    <row r="39" spans="2:10" ht="10.5" customHeight="1" thickBot="1" x14ac:dyDescent="0.3"/>
    <row r="40" spans="2:10" ht="14.25" customHeight="1" x14ac:dyDescent="0.25">
      <c r="B40" s="35" t="s">
        <v>58</v>
      </c>
      <c r="C40" s="49"/>
      <c r="D40" s="50"/>
      <c r="E40" s="8" t="str">
        <f>E25</f>
        <v>2024/2025</v>
      </c>
      <c r="F40" s="8" t="str">
        <f>F25</f>
        <v>2025/2026</v>
      </c>
      <c r="G40" s="8" t="str">
        <f>G25</f>
        <v>2025/2026</v>
      </c>
      <c r="H40" s="8" t="str">
        <f>H25</f>
        <v>2026/2027</v>
      </c>
      <c r="I40" s="8" t="str">
        <f>I25</f>
        <v>2026/2027</v>
      </c>
      <c r="J40" s="30" t="s">
        <v>36</v>
      </c>
    </row>
    <row r="41" spans="2:10" ht="14.4" thickBot="1" x14ac:dyDescent="0.3">
      <c r="B41" s="51"/>
      <c r="C41" s="52"/>
      <c r="D41" s="53"/>
      <c r="E41" s="9" t="s">
        <v>3</v>
      </c>
      <c r="F41" s="10" t="s">
        <v>4</v>
      </c>
      <c r="G41" s="9" t="s">
        <v>37</v>
      </c>
      <c r="H41" s="10" t="s">
        <v>15</v>
      </c>
      <c r="I41" s="31" t="s">
        <v>5</v>
      </c>
    </row>
    <row r="42" spans="2:10" ht="14.4" thickBot="1" x14ac:dyDescent="0.3">
      <c r="B42" s="54"/>
      <c r="C42" s="55"/>
      <c r="D42" s="56"/>
      <c r="E42" s="11">
        <v>935</v>
      </c>
      <c r="F42" s="11">
        <v>250</v>
      </c>
      <c r="G42" s="11">
        <v>950</v>
      </c>
      <c r="H42" s="11">
        <v>1000</v>
      </c>
      <c r="I42" s="11">
        <v>1000</v>
      </c>
    </row>
    <row r="43" spans="2:10" ht="15.75" customHeight="1" thickBot="1" x14ac:dyDescent="0.3">
      <c r="B43" s="44" t="str">
        <f>B28</f>
        <v>The Committee Recommendation : - Agreed</v>
      </c>
      <c r="C43" s="45"/>
      <c r="D43" s="45"/>
      <c r="E43" s="45"/>
      <c r="F43" s="45"/>
      <c r="G43" s="45"/>
      <c r="H43" s="45"/>
      <c r="I43" s="46"/>
    </row>
    <row r="44" spans="2:10" ht="31.5" customHeight="1" thickBot="1" x14ac:dyDescent="0.3">
      <c r="B44" s="44" t="s">
        <v>59</v>
      </c>
      <c r="C44" s="47"/>
      <c r="D44" s="47"/>
      <c r="E44" s="47"/>
      <c r="F44" s="47"/>
      <c r="G44" s="47"/>
      <c r="H44" s="47"/>
      <c r="I44" s="48"/>
    </row>
    <row r="45" spans="2:10" ht="15.75" customHeight="1" thickBot="1" x14ac:dyDescent="0.3">
      <c r="B45" s="18"/>
      <c r="C45" s="18"/>
      <c r="D45" s="18"/>
      <c r="E45" s="18"/>
      <c r="F45" s="18"/>
      <c r="G45" s="18"/>
      <c r="H45" s="18"/>
      <c r="I45" s="18"/>
    </row>
    <row r="46" spans="2:10" ht="15.75" customHeight="1" x14ac:dyDescent="0.25">
      <c r="B46" s="35" t="s">
        <v>31</v>
      </c>
      <c r="C46" s="49"/>
      <c r="D46" s="50"/>
      <c r="E46" s="8" t="str">
        <f>E40</f>
        <v>2024/2025</v>
      </c>
      <c r="F46" s="8" t="str">
        <f>F40</f>
        <v>2025/2026</v>
      </c>
      <c r="G46" s="8" t="str">
        <f>G40</f>
        <v>2025/2026</v>
      </c>
      <c r="H46" s="8" t="str">
        <f>H40</f>
        <v>2026/2027</v>
      </c>
      <c r="I46" s="8" t="str">
        <f>I40</f>
        <v>2026/2027</v>
      </c>
    </row>
    <row r="47" spans="2:10" ht="15.75" customHeight="1" thickBot="1" x14ac:dyDescent="0.3">
      <c r="B47" s="51"/>
      <c r="C47" s="52"/>
      <c r="D47" s="53"/>
      <c r="E47" s="9" t="s">
        <v>3</v>
      </c>
      <c r="F47" s="10" t="s">
        <v>4</v>
      </c>
      <c r="G47" s="9" t="s">
        <v>37</v>
      </c>
      <c r="H47" s="10" t="s">
        <v>15</v>
      </c>
      <c r="I47" s="31" t="s">
        <v>5</v>
      </c>
    </row>
    <row r="48" spans="2:10" ht="15.75" customHeight="1" thickBot="1" x14ac:dyDescent="0.3">
      <c r="B48" s="54"/>
      <c r="C48" s="55"/>
      <c r="D48" s="56"/>
      <c r="E48" s="11">
        <v>281</v>
      </c>
      <c r="F48" s="11">
        <v>300</v>
      </c>
      <c r="G48" s="11">
        <v>302</v>
      </c>
      <c r="H48" s="11">
        <v>300</v>
      </c>
      <c r="I48" s="11">
        <v>300</v>
      </c>
    </row>
    <row r="49" spans="2:10" ht="15.75" customHeight="1" thickBot="1" x14ac:dyDescent="0.3">
      <c r="B49" s="44" t="str">
        <f>B43</f>
        <v>The Committee Recommendation : - Agreed</v>
      </c>
      <c r="C49" s="45"/>
      <c r="D49" s="45"/>
      <c r="E49" s="45"/>
      <c r="F49" s="45"/>
      <c r="G49" s="45"/>
      <c r="H49" s="45"/>
      <c r="I49" s="46"/>
    </row>
    <row r="50" spans="2:10" ht="15.75" customHeight="1" thickBot="1" x14ac:dyDescent="0.3">
      <c r="B50" s="44" t="s">
        <v>60</v>
      </c>
      <c r="C50" s="47"/>
      <c r="D50" s="47"/>
      <c r="E50" s="47"/>
      <c r="F50" s="47"/>
      <c r="G50" s="47"/>
      <c r="H50" s="47"/>
      <c r="I50" s="48"/>
    </row>
    <row r="51" spans="2:10" ht="15.75" customHeight="1" thickBot="1" x14ac:dyDescent="0.3">
      <c r="B51" s="18"/>
      <c r="C51" s="18"/>
      <c r="D51" s="18"/>
      <c r="E51" s="18"/>
      <c r="F51" s="18"/>
      <c r="G51" s="18"/>
      <c r="H51" s="18"/>
      <c r="I51" s="18"/>
    </row>
    <row r="52" spans="2:10" ht="14.25" customHeight="1" x14ac:dyDescent="0.25">
      <c r="B52" s="35" t="s">
        <v>6</v>
      </c>
      <c r="C52" s="49"/>
      <c r="D52" s="50"/>
      <c r="E52" s="8" t="str">
        <f>E46</f>
        <v>2024/2025</v>
      </c>
      <c r="F52" s="8" t="str">
        <f>F46</f>
        <v>2025/2026</v>
      </c>
      <c r="G52" s="8" t="str">
        <f>G46</f>
        <v>2025/2026</v>
      </c>
      <c r="H52" s="8" t="str">
        <f>H46</f>
        <v>2026/2027</v>
      </c>
      <c r="I52" s="8" t="str">
        <f>I46</f>
        <v>2026/2027</v>
      </c>
      <c r="J52" s="30" t="s">
        <v>36</v>
      </c>
    </row>
    <row r="53" spans="2:10" ht="14.4" thickBot="1" x14ac:dyDescent="0.3">
      <c r="B53" s="51"/>
      <c r="C53" s="52"/>
      <c r="D53" s="53"/>
      <c r="E53" s="9" t="s">
        <v>3</v>
      </c>
      <c r="F53" s="10" t="s">
        <v>4</v>
      </c>
      <c r="G53" s="9" t="s">
        <v>37</v>
      </c>
      <c r="H53" s="10" t="s">
        <v>15</v>
      </c>
      <c r="I53" s="31" t="s">
        <v>5</v>
      </c>
    </row>
    <row r="54" spans="2:10" ht="14.4" thickBot="1" x14ac:dyDescent="0.3">
      <c r="B54" s="54"/>
      <c r="C54" s="55"/>
      <c r="D54" s="56"/>
      <c r="E54" s="11">
        <v>650</v>
      </c>
      <c r="F54" s="11">
        <v>600</v>
      </c>
      <c r="G54" s="11">
        <v>620</v>
      </c>
      <c r="H54" s="11">
        <v>650</v>
      </c>
      <c r="I54" s="11">
        <v>650</v>
      </c>
    </row>
    <row r="55" spans="2:10" ht="16.5" customHeight="1" thickBot="1" x14ac:dyDescent="0.3">
      <c r="B55" s="44" t="str">
        <f>B28</f>
        <v>The Committee Recommendation : - Agreed</v>
      </c>
      <c r="C55" s="45"/>
      <c r="D55" s="45"/>
      <c r="E55" s="45"/>
      <c r="F55" s="45"/>
      <c r="G55" s="45"/>
      <c r="H55" s="45"/>
      <c r="I55" s="46"/>
    </row>
    <row r="56" spans="2:10" ht="16.5" customHeight="1" thickBot="1" x14ac:dyDescent="0.3">
      <c r="B56" s="44" t="s">
        <v>61</v>
      </c>
      <c r="C56" s="47"/>
      <c r="D56" s="47"/>
      <c r="E56" s="47"/>
      <c r="F56" s="47"/>
      <c r="G56" s="47"/>
      <c r="H56" s="47"/>
      <c r="I56" s="48"/>
    </row>
    <row r="57" spans="2:10" ht="13.5" customHeight="1" thickBot="1" x14ac:dyDescent="0.3">
      <c r="B57" s="6"/>
    </row>
    <row r="58" spans="2:10" ht="112.5" hidden="1" customHeight="1" thickBot="1" x14ac:dyDescent="0.3">
      <c r="B58" s="6"/>
    </row>
    <row r="59" spans="2:10" ht="14.25" customHeight="1" x14ac:dyDescent="0.25">
      <c r="B59" s="35" t="s">
        <v>7</v>
      </c>
      <c r="C59" s="49"/>
      <c r="D59" s="50"/>
      <c r="E59" s="8" t="str">
        <f>E52</f>
        <v>2024/2025</v>
      </c>
      <c r="F59" s="8" t="str">
        <f>F52</f>
        <v>2025/2026</v>
      </c>
      <c r="G59" s="8" t="str">
        <f>G52</f>
        <v>2025/2026</v>
      </c>
      <c r="H59" s="8" t="str">
        <f>H52</f>
        <v>2026/2027</v>
      </c>
      <c r="I59" s="8" t="str">
        <f>I52</f>
        <v>2026/2027</v>
      </c>
      <c r="J59" s="30" t="s">
        <v>36</v>
      </c>
    </row>
    <row r="60" spans="2:10" ht="14.4" thickBot="1" x14ac:dyDescent="0.3">
      <c r="B60" s="51"/>
      <c r="C60" s="52"/>
      <c r="D60" s="53"/>
      <c r="E60" s="9" t="s">
        <v>3</v>
      </c>
      <c r="F60" s="10" t="s">
        <v>4</v>
      </c>
      <c r="G60" s="9" t="s">
        <v>37</v>
      </c>
      <c r="H60" s="10" t="s">
        <v>15</v>
      </c>
      <c r="I60" s="31" t="s">
        <v>5</v>
      </c>
    </row>
    <row r="61" spans="2:10" ht="14.4" thickBot="1" x14ac:dyDescent="0.3">
      <c r="B61" s="54"/>
      <c r="C61" s="55"/>
      <c r="D61" s="56"/>
      <c r="E61" s="11">
        <v>545</v>
      </c>
      <c r="F61" s="11">
        <v>1000</v>
      </c>
      <c r="G61" s="11">
        <v>900</v>
      </c>
      <c r="H61" s="11">
        <v>1000</v>
      </c>
      <c r="I61" s="11">
        <v>1000</v>
      </c>
    </row>
    <row r="62" spans="2:10" ht="18" customHeight="1" thickBot="1" x14ac:dyDescent="0.3">
      <c r="B62" s="44" t="str">
        <f>B28</f>
        <v>The Committee Recommendation : - Agreed</v>
      </c>
      <c r="C62" s="45"/>
      <c r="D62" s="45"/>
      <c r="E62" s="45"/>
      <c r="F62" s="45"/>
      <c r="G62" s="45"/>
      <c r="H62" s="45"/>
      <c r="I62" s="46"/>
    </row>
    <row r="63" spans="2:10" ht="18" customHeight="1" thickBot="1" x14ac:dyDescent="0.3">
      <c r="B63" s="44" t="s">
        <v>41</v>
      </c>
      <c r="C63" s="47"/>
      <c r="D63" s="47"/>
      <c r="E63" s="47"/>
      <c r="F63" s="47"/>
      <c r="G63" s="47"/>
      <c r="H63" s="47"/>
      <c r="I63" s="48"/>
    </row>
    <row r="64" spans="2:10" ht="11.1" customHeight="1" x14ac:dyDescent="0.25">
      <c r="B64" s="6"/>
    </row>
    <row r="65" spans="2:9" ht="6" customHeight="1" x14ac:dyDescent="0.25">
      <c r="B65" s="6"/>
    </row>
    <row r="66" spans="2:9" ht="13.8" x14ac:dyDescent="0.25">
      <c r="B66" s="6" t="str">
        <f>B31</f>
        <v>2024/25 Actual</v>
      </c>
      <c r="D66" s="16">
        <f>SUM(E42+E48+E54+E61)</f>
        <v>2411</v>
      </c>
      <c r="E66" s="15"/>
    </row>
    <row r="67" spans="2:9" ht="13.8" x14ac:dyDescent="0.25">
      <c r="B67" s="6" t="str">
        <f>B32</f>
        <v>2025/26 Budget</v>
      </c>
      <c r="D67" s="19">
        <f>SUM(F42+F48+F54+F61)</f>
        <v>2150</v>
      </c>
      <c r="E67" s="15"/>
      <c r="F67" s="6" t="str">
        <f>F32</f>
        <v>2026/27 Committee Rec</v>
      </c>
      <c r="I67" s="19">
        <f>SUM(H61+H54+H42+H48)</f>
        <v>2950</v>
      </c>
    </row>
    <row r="68" spans="2:9" ht="13.8" x14ac:dyDescent="0.25">
      <c r="B68" s="6" t="str">
        <f>B33</f>
        <v>2025/26 Estimate</v>
      </c>
      <c r="D68" s="16">
        <f>SUM(G42+G48+G54+G61)</f>
        <v>2772</v>
      </c>
      <c r="E68" s="15"/>
      <c r="F68" s="6" t="str">
        <f>F33</f>
        <v>2026/27  Officer Rec</v>
      </c>
      <c r="I68" s="16">
        <f>SUM(I42+I48+I54+I61)</f>
        <v>2950</v>
      </c>
    </row>
    <row r="70" spans="2:9" ht="7.5" customHeight="1" x14ac:dyDescent="0.25">
      <c r="B70" s="6"/>
    </row>
    <row r="71" spans="2:9" ht="13.8" x14ac:dyDescent="0.25">
      <c r="B71" s="6" t="str">
        <f>B35</f>
        <v>Difference in 2025/26 Budget and Committee Rec</v>
      </c>
      <c r="G71" s="6" t="s">
        <v>16</v>
      </c>
      <c r="H71" s="16">
        <f>SUM(I67-D67)</f>
        <v>800</v>
      </c>
      <c r="I71" s="17">
        <f>SUM(H71)/D68</f>
        <v>0.28860028860028858</v>
      </c>
    </row>
    <row r="72" spans="2:9" ht="13.8" x14ac:dyDescent="0.25">
      <c r="B72" s="6" t="str">
        <f>B36</f>
        <v>Difference in 2025/26 Budget and Officer Rec</v>
      </c>
      <c r="G72" s="6" t="s">
        <v>16</v>
      </c>
      <c r="H72" s="16">
        <f>SUM(I68-D67)</f>
        <v>800</v>
      </c>
      <c r="I72" s="17">
        <f>SUM(H72)/D68</f>
        <v>0.28860028860028858</v>
      </c>
    </row>
    <row r="73" spans="2:9" ht="8.1" customHeight="1" x14ac:dyDescent="0.25">
      <c r="B73" s="6"/>
      <c r="G73" s="6"/>
      <c r="H73" s="16"/>
      <c r="I73" s="17"/>
    </row>
    <row r="74" spans="2:9" ht="13.8" x14ac:dyDescent="0.25">
      <c r="B74" s="5" t="s">
        <v>9</v>
      </c>
    </row>
    <row r="75" spans="2:9" ht="12.9" customHeight="1" thickBot="1" x14ac:dyDescent="0.3"/>
    <row r="76" spans="2:9" ht="14.25" customHeight="1" x14ac:dyDescent="0.25">
      <c r="B76" s="35" t="s">
        <v>28</v>
      </c>
      <c r="C76" s="49"/>
      <c r="D76" s="50"/>
      <c r="E76" s="8" t="str">
        <f>E59</f>
        <v>2024/2025</v>
      </c>
      <c r="F76" s="8" t="str">
        <f>F59</f>
        <v>2025/2026</v>
      </c>
      <c r="G76" s="8" t="str">
        <f>G59</f>
        <v>2025/2026</v>
      </c>
      <c r="H76" s="8" t="str">
        <f>H59</f>
        <v>2026/2027</v>
      </c>
      <c r="I76" s="8" t="str">
        <f>I59</f>
        <v>2026/2027</v>
      </c>
    </row>
    <row r="77" spans="2:9" ht="14.4" thickBot="1" x14ac:dyDescent="0.3">
      <c r="B77" s="51"/>
      <c r="C77" s="52"/>
      <c r="D77" s="53"/>
      <c r="E77" s="9" t="s">
        <v>3</v>
      </c>
      <c r="F77" s="10" t="s">
        <v>4</v>
      </c>
      <c r="G77" s="9" t="s">
        <v>37</v>
      </c>
      <c r="H77" s="33" t="s">
        <v>15</v>
      </c>
      <c r="I77" s="31" t="s">
        <v>5</v>
      </c>
    </row>
    <row r="78" spans="2:9" ht="14.4" thickBot="1" x14ac:dyDescent="0.3">
      <c r="B78" s="54"/>
      <c r="C78" s="55"/>
      <c r="D78" s="56"/>
      <c r="E78" s="11">
        <v>250</v>
      </c>
      <c r="F78" s="11">
        <v>250</v>
      </c>
      <c r="G78" s="11">
        <v>250</v>
      </c>
      <c r="H78" s="11">
        <v>250</v>
      </c>
      <c r="I78" s="11">
        <v>250</v>
      </c>
    </row>
    <row r="79" spans="2:9" ht="15" customHeight="1" thickBot="1" x14ac:dyDescent="0.3">
      <c r="B79" s="44" t="str">
        <f>B62</f>
        <v>The Committee Recommendation : - Agreed</v>
      </c>
      <c r="C79" s="45"/>
      <c r="D79" s="45"/>
      <c r="E79" s="45"/>
      <c r="F79" s="45"/>
      <c r="G79" s="45"/>
      <c r="H79" s="45"/>
      <c r="I79" s="46"/>
    </row>
    <row r="80" spans="2:9" ht="14.25" customHeight="1" thickBot="1" x14ac:dyDescent="0.3">
      <c r="B80" s="44" t="s">
        <v>42</v>
      </c>
      <c r="C80" s="47"/>
      <c r="D80" s="47"/>
      <c r="E80" s="47"/>
      <c r="F80" s="47"/>
      <c r="G80" s="47"/>
      <c r="H80" s="47"/>
      <c r="I80" s="48"/>
    </row>
    <row r="81" spans="2:9" ht="9.75" customHeight="1" thickBot="1" x14ac:dyDescent="0.3">
      <c r="B81" s="6"/>
    </row>
    <row r="82" spans="2:9" ht="15" customHeight="1" x14ac:dyDescent="0.25">
      <c r="B82" s="35" t="s">
        <v>35</v>
      </c>
      <c r="C82" s="36"/>
      <c r="D82" s="37"/>
      <c r="E82" s="8" t="str">
        <f>E59</f>
        <v>2024/2025</v>
      </c>
      <c r="F82" s="8" t="str">
        <f>F59</f>
        <v>2025/2026</v>
      </c>
      <c r="G82" s="8" t="str">
        <f>G59</f>
        <v>2025/2026</v>
      </c>
      <c r="H82" s="8" t="str">
        <f>H76</f>
        <v>2026/2027</v>
      </c>
      <c r="I82" s="8" t="str">
        <f>I76</f>
        <v>2026/2027</v>
      </c>
    </row>
    <row r="83" spans="2:9" ht="14.4" thickBot="1" x14ac:dyDescent="0.3">
      <c r="B83" s="38"/>
      <c r="C83" s="39"/>
      <c r="D83" s="40"/>
      <c r="E83" s="9" t="s">
        <v>3</v>
      </c>
      <c r="F83" s="10" t="s">
        <v>4</v>
      </c>
      <c r="G83" s="9" t="s">
        <v>37</v>
      </c>
      <c r="H83" s="33" t="s">
        <v>15</v>
      </c>
      <c r="I83" s="31" t="s">
        <v>5</v>
      </c>
    </row>
    <row r="84" spans="2:9" ht="14.4" thickBot="1" x14ac:dyDescent="0.3">
      <c r="B84" s="41"/>
      <c r="C84" s="42"/>
      <c r="D84" s="43"/>
      <c r="E84" s="11">
        <v>526</v>
      </c>
      <c r="F84" s="11">
        <v>2500</v>
      </c>
      <c r="G84" s="11">
        <v>2080</v>
      </c>
      <c r="H84" s="11">
        <v>2500</v>
      </c>
      <c r="I84" s="11">
        <v>2500</v>
      </c>
    </row>
    <row r="85" spans="2:9" ht="14.25" customHeight="1" thickBot="1" x14ac:dyDescent="0.3">
      <c r="B85" s="44" t="str">
        <f>B79</f>
        <v>The Committee Recommendation : - Agreed</v>
      </c>
      <c r="C85" s="45"/>
      <c r="D85" s="45"/>
      <c r="E85" s="45"/>
      <c r="F85" s="45"/>
      <c r="G85" s="45"/>
      <c r="H85" s="45"/>
      <c r="I85" s="46"/>
    </row>
    <row r="86" spans="2:9" ht="26.25" customHeight="1" thickBot="1" x14ac:dyDescent="0.3">
      <c r="B86" s="44" t="s">
        <v>62</v>
      </c>
      <c r="C86" s="47"/>
      <c r="D86" s="47"/>
      <c r="E86" s="47"/>
      <c r="F86" s="47"/>
      <c r="G86" s="47"/>
      <c r="H86" s="47"/>
      <c r="I86" s="48"/>
    </row>
    <row r="87" spans="2:9" ht="11.4" customHeight="1" x14ac:dyDescent="0.25">
      <c r="B87" s="18"/>
      <c r="C87" s="18"/>
      <c r="D87" s="18"/>
      <c r="E87" s="18"/>
      <c r="F87" s="18"/>
      <c r="G87" s="18"/>
      <c r="H87" s="18"/>
      <c r="I87" s="18"/>
    </row>
    <row r="88" spans="2:9" ht="13.8" x14ac:dyDescent="0.25">
      <c r="B88" s="6" t="str">
        <f>B66</f>
        <v>2024/25 Actual</v>
      </c>
      <c r="C88" s="6"/>
      <c r="D88" s="16">
        <f>SUM(E78+E84)</f>
        <v>776</v>
      </c>
      <c r="E88" s="15"/>
    </row>
    <row r="89" spans="2:9" ht="13.8" x14ac:dyDescent="0.25">
      <c r="B89" s="6" t="str">
        <f>B67</f>
        <v>2025/26 Budget</v>
      </c>
      <c r="C89" s="6"/>
      <c r="D89" s="19">
        <f>SUM(F78+F84)</f>
        <v>2750</v>
      </c>
      <c r="E89" s="15"/>
      <c r="F89" s="6" t="str">
        <f>F67</f>
        <v>2026/27 Committee Rec</v>
      </c>
      <c r="I89" s="19">
        <f>SUM(H84+H78)</f>
        <v>2750</v>
      </c>
    </row>
    <row r="90" spans="2:9" ht="13.8" x14ac:dyDescent="0.25">
      <c r="B90" s="6" t="str">
        <f>B68</f>
        <v>2025/26 Estimate</v>
      </c>
      <c r="C90" s="6"/>
      <c r="D90" s="16">
        <f>SUM(G78+G84)</f>
        <v>2330</v>
      </c>
      <c r="E90" s="15"/>
      <c r="F90" s="6" t="str">
        <f>F68</f>
        <v>2026/27  Officer Rec</v>
      </c>
      <c r="I90" s="16">
        <f>SUM(I78+I84)</f>
        <v>2750</v>
      </c>
    </row>
    <row r="92" spans="2:9" ht="9.6" customHeight="1" x14ac:dyDescent="0.25">
      <c r="B92" s="6"/>
    </row>
    <row r="93" spans="2:9" ht="13.8" x14ac:dyDescent="0.25">
      <c r="B93" s="6" t="str">
        <f>B71</f>
        <v>Difference in 2025/26 Budget and Committee Rec</v>
      </c>
      <c r="G93" s="6" t="s">
        <v>16</v>
      </c>
      <c r="H93" s="16">
        <f>SUM(I89-D89)</f>
        <v>0</v>
      </c>
      <c r="I93" s="17">
        <f>SUM(H93)/D89</f>
        <v>0</v>
      </c>
    </row>
    <row r="94" spans="2:9" ht="13.8" x14ac:dyDescent="0.25">
      <c r="B94" s="6" t="str">
        <f>B72</f>
        <v>Difference in 2025/26 Budget and Officer Rec</v>
      </c>
      <c r="G94" s="6" t="s">
        <v>16</v>
      </c>
      <c r="H94" s="16">
        <f>SUM(I90-D89)</f>
        <v>0</v>
      </c>
      <c r="I94" s="17">
        <f>SUM(H94)/D89</f>
        <v>0</v>
      </c>
    </row>
    <row r="95" spans="2:9" ht="6" customHeight="1" x14ac:dyDescent="0.25">
      <c r="G95" s="6"/>
      <c r="H95" s="16"/>
      <c r="I95" s="17"/>
    </row>
    <row r="96" spans="2:9" ht="13.8" x14ac:dyDescent="0.25">
      <c r="B96" s="5" t="s">
        <v>10</v>
      </c>
    </row>
    <row r="97" spans="2:9" ht="13.5" customHeight="1" thickBot="1" x14ac:dyDescent="0.3"/>
    <row r="98" spans="2:9" ht="14.25" customHeight="1" x14ac:dyDescent="0.25">
      <c r="B98" s="35" t="s">
        <v>48</v>
      </c>
      <c r="C98" s="36"/>
      <c r="D98" s="37"/>
      <c r="E98" s="8" t="str">
        <f>E82</f>
        <v>2024/2025</v>
      </c>
      <c r="F98" s="8" t="str">
        <f>F82</f>
        <v>2025/2026</v>
      </c>
      <c r="G98" s="8" t="str">
        <f>G82</f>
        <v>2025/2026</v>
      </c>
      <c r="H98" s="8" t="str">
        <f>H82</f>
        <v>2026/2027</v>
      </c>
      <c r="I98" s="8" t="str">
        <f>I82</f>
        <v>2026/2027</v>
      </c>
    </row>
    <row r="99" spans="2:9" ht="14.4" thickBot="1" x14ac:dyDescent="0.3">
      <c r="B99" s="38"/>
      <c r="C99" s="39"/>
      <c r="D99" s="40"/>
      <c r="E99" s="9" t="s">
        <v>3</v>
      </c>
      <c r="F99" s="10" t="s">
        <v>4</v>
      </c>
      <c r="G99" s="9" t="s">
        <v>37</v>
      </c>
      <c r="H99" s="33" t="s">
        <v>15</v>
      </c>
      <c r="I99" s="31" t="s">
        <v>5</v>
      </c>
    </row>
    <row r="100" spans="2:9" ht="14.4" thickBot="1" x14ac:dyDescent="0.3">
      <c r="B100" s="41"/>
      <c r="C100" s="42"/>
      <c r="D100" s="43"/>
      <c r="E100" s="11">
        <v>1628</v>
      </c>
      <c r="F100" s="11">
        <v>1200</v>
      </c>
      <c r="G100" s="11">
        <v>1150</v>
      </c>
      <c r="H100" s="11">
        <v>1200</v>
      </c>
      <c r="I100" s="11">
        <v>1200</v>
      </c>
    </row>
    <row r="101" spans="2:9" ht="16.5" customHeight="1" thickBot="1" x14ac:dyDescent="0.3">
      <c r="B101" s="44" t="str">
        <f>B85</f>
        <v>The Committee Recommendation : - Agreed</v>
      </c>
      <c r="C101" s="45"/>
      <c r="D101" s="45"/>
      <c r="E101" s="45"/>
      <c r="F101" s="45"/>
      <c r="G101" s="45"/>
      <c r="H101" s="45"/>
      <c r="I101" s="46"/>
    </row>
    <row r="102" spans="2:9" ht="18.75" customHeight="1" thickBot="1" x14ac:dyDescent="0.3">
      <c r="B102" s="44" t="s">
        <v>63</v>
      </c>
      <c r="C102" s="47"/>
      <c r="D102" s="47"/>
      <c r="E102" s="47"/>
      <c r="F102" s="47"/>
      <c r="G102" s="47"/>
      <c r="H102" s="47"/>
      <c r="I102" s="48"/>
    </row>
    <row r="103" spans="2:9" ht="15" customHeight="1" thickBot="1" x14ac:dyDescent="0.3">
      <c r="B103" s="6"/>
    </row>
    <row r="104" spans="2:9" ht="14.25" customHeight="1" x14ac:dyDescent="0.25">
      <c r="B104" s="35" t="s">
        <v>11</v>
      </c>
      <c r="C104" s="36"/>
      <c r="D104" s="37"/>
      <c r="E104" s="8" t="str">
        <f>E98</f>
        <v>2024/2025</v>
      </c>
      <c r="F104" s="8" t="str">
        <f>F98</f>
        <v>2025/2026</v>
      </c>
      <c r="G104" s="8" t="str">
        <f>G98</f>
        <v>2025/2026</v>
      </c>
      <c r="H104" s="8" t="str">
        <f>H98</f>
        <v>2026/2027</v>
      </c>
      <c r="I104" s="8" t="str">
        <f>I98</f>
        <v>2026/2027</v>
      </c>
    </row>
    <row r="105" spans="2:9" ht="14.4" thickBot="1" x14ac:dyDescent="0.3">
      <c r="B105" s="38"/>
      <c r="C105" s="39"/>
      <c r="D105" s="40"/>
      <c r="E105" s="9" t="s">
        <v>3</v>
      </c>
      <c r="F105" s="10" t="s">
        <v>4</v>
      </c>
      <c r="G105" s="9" t="s">
        <v>37</v>
      </c>
      <c r="H105" s="33" t="s">
        <v>15</v>
      </c>
      <c r="I105" s="31" t="s">
        <v>5</v>
      </c>
    </row>
    <row r="106" spans="2:9" ht="14.4" thickBot="1" x14ac:dyDescent="0.3">
      <c r="B106" s="41"/>
      <c r="C106" s="42"/>
      <c r="D106" s="43"/>
      <c r="E106" s="11">
        <v>2037</v>
      </c>
      <c r="F106" s="11">
        <v>2500</v>
      </c>
      <c r="G106" s="11">
        <v>2070</v>
      </c>
      <c r="H106" s="11">
        <v>2600</v>
      </c>
      <c r="I106" s="20">
        <v>2600</v>
      </c>
    </row>
    <row r="107" spans="2:9" ht="15.75" customHeight="1" thickBot="1" x14ac:dyDescent="0.3">
      <c r="B107" s="44" t="str">
        <f>B101</f>
        <v>The Committee Recommendation : - Agreed</v>
      </c>
      <c r="C107" s="45"/>
      <c r="D107" s="45"/>
      <c r="E107" s="45"/>
      <c r="F107" s="45"/>
      <c r="G107" s="45"/>
      <c r="H107" s="45"/>
      <c r="I107" s="46"/>
    </row>
    <row r="108" spans="2:9" ht="18" customHeight="1" thickBot="1" x14ac:dyDescent="0.3">
      <c r="B108" s="44" t="s">
        <v>65</v>
      </c>
      <c r="C108" s="47"/>
      <c r="D108" s="47"/>
      <c r="E108" s="47"/>
      <c r="F108" s="47"/>
      <c r="G108" s="47"/>
      <c r="H108" s="47"/>
      <c r="I108" s="48"/>
    </row>
    <row r="109" spans="2:9" ht="9.6" customHeight="1" x14ac:dyDescent="0.25"/>
    <row r="110" spans="2:9" ht="13.8" x14ac:dyDescent="0.25">
      <c r="B110" s="5" t="s">
        <v>12</v>
      </c>
    </row>
    <row r="111" spans="2:9" ht="5.4" customHeight="1" thickBot="1" x14ac:dyDescent="0.3"/>
    <row r="112" spans="2:9" ht="14.25" customHeight="1" x14ac:dyDescent="0.25">
      <c r="B112" s="35" t="s">
        <v>22</v>
      </c>
      <c r="C112" s="36"/>
      <c r="D112" s="37"/>
      <c r="E112" s="8" t="str">
        <f>E104</f>
        <v>2024/2025</v>
      </c>
      <c r="F112" s="8" t="str">
        <f>F104</f>
        <v>2025/2026</v>
      </c>
      <c r="G112" s="8" t="str">
        <f>G104</f>
        <v>2025/2026</v>
      </c>
      <c r="H112" s="8" t="str">
        <f>H104</f>
        <v>2026/2027</v>
      </c>
      <c r="I112" s="8" t="str">
        <f>I104</f>
        <v>2026/2027</v>
      </c>
    </row>
    <row r="113" spans="2:10" ht="14.4" thickBot="1" x14ac:dyDescent="0.3">
      <c r="B113" s="38"/>
      <c r="C113" s="39"/>
      <c r="D113" s="40"/>
      <c r="E113" s="9" t="s">
        <v>3</v>
      </c>
      <c r="F113" s="10" t="s">
        <v>4</v>
      </c>
      <c r="G113" s="9" t="s">
        <v>37</v>
      </c>
      <c r="H113" s="33" t="s">
        <v>15</v>
      </c>
      <c r="I113" s="31" t="s">
        <v>5</v>
      </c>
    </row>
    <row r="114" spans="2:10" ht="14.4" thickBot="1" x14ac:dyDescent="0.3">
      <c r="B114" s="41"/>
      <c r="C114" s="42"/>
      <c r="D114" s="43"/>
      <c r="E114" s="11">
        <v>13488</v>
      </c>
      <c r="F114" s="11">
        <v>15000</v>
      </c>
      <c r="G114" s="11">
        <v>13500</v>
      </c>
      <c r="H114" s="11">
        <v>16000</v>
      </c>
      <c r="I114" s="20">
        <v>15000</v>
      </c>
    </row>
    <row r="115" spans="2:10" ht="16.350000000000001" customHeight="1" thickBot="1" x14ac:dyDescent="0.3">
      <c r="B115" s="44" t="s">
        <v>70</v>
      </c>
      <c r="C115" s="45"/>
      <c r="D115" s="45"/>
      <c r="E115" s="45"/>
      <c r="F115" s="45"/>
      <c r="G115" s="45"/>
      <c r="H115" s="45"/>
      <c r="I115" s="46"/>
    </row>
    <row r="116" spans="2:10" ht="47.4" customHeight="1" thickBot="1" x14ac:dyDescent="0.3">
      <c r="B116" s="44" t="s">
        <v>69</v>
      </c>
      <c r="C116" s="47"/>
      <c r="D116" s="47"/>
      <c r="E116" s="47"/>
      <c r="F116" s="47"/>
      <c r="G116" s="47"/>
      <c r="H116" s="47"/>
      <c r="I116" s="48"/>
    </row>
    <row r="117" spans="2:10" ht="16.649999999999999" customHeight="1" x14ac:dyDescent="0.25">
      <c r="B117" s="18"/>
      <c r="C117" s="18"/>
      <c r="D117" s="18"/>
      <c r="E117" s="18"/>
      <c r="F117" s="18"/>
      <c r="G117" s="18"/>
      <c r="H117" s="18"/>
      <c r="I117" s="18"/>
    </row>
    <row r="118" spans="2:10" ht="17.100000000000001" customHeight="1" x14ac:dyDescent="0.25">
      <c r="B118" s="5" t="s">
        <v>13</v>
      </c>
      <c r="C118" s="18"/>
      <c r="D118" s="18"/>
      <c r="E118" s="18"/>
      <c r="F118" s="18"/>
      <c r="G118" s="18"/>
      <c r="H118" s="18"/>
      <c r="I118" s="18"/>
    </row>
    <row r="119" spans="2:10" ht="9.6" customHeight="1" thickBot="1" x14ac:dyDescent="0.3">
      <c r="B119" s="18"/>
      <c r="C119" s="18"/>
      <c r="D119" s="18"/>
      <c r="E119" s="18"/>
      <c r="F119" s="18"/>
      <c r="G119" s="18"/>
      <c r="H119" s="18"/>
      <c r="I119" s="18"/>
    </row>
    <row r="120" spans="2:10" ht="14.25" customHeight="1" x14ac:dyDescent="0.25">
      <c r="B120" s="35" t="s">
        <v>29</v>
      </c>
      <c r="C120" s="36"/>
      <c r="D120" s="37"/>
      <c r="E120" s="8" t="str">
        <f>E112</f>
        <v>2024/2025</v>
      </c>
      <c r="F120" s="8" t="str">
        <f>F112</f>
        <v>2025/2026</v>
      </c>
      <c r="G120" s="8" t="str">
        <f>G112</f>
        <v>2025/2026</v>
      </c>
      <c r="H120" s="8" t="str">
        <f>H112</f>
        <v>2026/2027</v>
      </c>
      <c r="I120" s="8" t="str">
        <f>I112</f>
        <v>2026/2027</v>
      </c>
    </row>
    <row r="121" spans="2:10" ht="14.4" thickBot="1" x14ac:dyDescent="0.3">
      <c r="B121" s="38"/>
      <c r="C121" s="39"/>
      <c r="D121" s="40"/>
      <c r="E121" s="9" t="s">
        <v>3</v>
      </c>
      <c r="F121" s="10" t="s">
        <v>4</v>
      </c>
      <c r="G121" s="9" t="s">
        <v>37</v>
      </c>
      <c r="H121" s="33" t="str">
        <f>H113</f>
        <v>Comm Rec</v>
      </c>
      <c r="I121" s="31" t="s">
        <v>5</v>
      </c>
    </row>
    <row r="122" spans="2:10" ht="14.4" thickBot="1" x14ac:dyDescent="0.3">
      <c r="B122" s="41"/>
      <c r="C122" s="42"/>
      <c r="D122" s="43"/>
      <c r="E122" s="11">
        <v>7756</v>
      </c>
      <c r="F122" s="11">
        <v>10000</v>
      </c>
      <c r="G122" s="11">
        <v>5500</v>
      </c>
      <c r="H122" s="11">
        <v>10000</v>
      </c>
      <c r="I122" s="11">
        <v>6000</v>
      </c>
      <c r="J122" s="28"/>
    </row>
    <row r="123" spans="2:10" ht="15" customHeight="1" thickBot="1" x14ac:dyDescent="0.3">
      <c r="B123" s="44" t="s">
        <v>73</v>
      </c>
      <c r="C123" s="45"/>
      <c r="D123" s="45"/>
      <c r="E123" s="45"/>
      <c r="F123" s="45"/>
      <c r="G123" s="45"/>
      <c r="H123" s="45"/>
      <c r="I123" s="46"/>
    </row>
    <row r="124" spans="2:10" ht="31.5" customHeight="1" thickBot="1" x14ac:dyDescent="0.3">
      <c r="B124" s="44" t="s">
        <v>44</v>
      </c>
      <c r="C124" s="47"/>
      <c r="D124" s="47"/>
      <c r="E124" s="47"/>
      <c r="F124" s="47"/>
      <c r="G124" s="47"/>
      <c r="H124" s="47"/>
      <c r="I124" s="48"/>
    </row>
    <row r="125" spans="2:10" ht="14.4" customHeight="1" thickBot="1" x14ac:dyDescent="0.3">
      <c r="B125" s="18"/>
      <c r="C125" s="18"/>
      <c r="D125" s="18"/>
      <c r="E125" s="18"/>
      <c r="F125" s="18"/>
      <c r="G125" s="18"/>
      <c r="H125" s="18"/>
      <c r="I125" s="18"/>
    </row>
    <row r="126" spans="2:10" ht="14.4" customHeight="1" x14ac:dyDescent="0.25">
      <c r="B126" s="35" t="s">
        <v>51</v>
      </c>
      <c r="C126" s="36"/>
      <c r="D126" s="37"/>
      <c r="E126" s="8" t="str">
        <f>E120</f>
        <v>2024/2025</v>
      </c>
      <c r="F126" s="8" t="str">
        <f>F120</f>
        <v>2025/2026</v>
      </c>
      <c r="G126" s="8" t="str">
        <f>G120</f>
        <v>2025/2026</v>
      </c>
      <c r="H126" s="8" t="str">
        <f>H120</f>
        <v>2026/2027</v>
      </c>
      <c r="I126" s="8" t="str">
        <f>I120</f>
        <v>2026/2027</v>
      </c>
    </row>
    <row r="127" spans="2:10" ht="14.4" customHeight="1" thickBot="1" x14ac:dyDescent="0.3">
      <c r="B127" s="38"/>
      <c r="C127" s="39"/>
      <c r="D127" s="40"/>
      <c r="E127" s="9" t="s">
        <v>3</v>
      </c>
      <c r="F127" s="10" t="s">
        <v>4</v>
      </c>
      <c r="G127" s="9" t="s">
        <v>37</v>
      </c>
      <c r="H127" s="33" t="s">
        <v>15</v>
      </c>
      <c r="I127" s="31" t="s">
        <v>5</v>
      </c>
    </row>
    <row r="128" spans="2:10" ht="14.4" customHeight="1" thickBot="1" x14ac:dyDescent="0.3">
      <c r="B128" s="41"/>
      <c r="C128" s="42"/>
      <c r="D128" s="43"/>
      <c r="E128" s="11">
        <v>3275</v>
      </c>
      <c r="F128" s="11">
        <v>5000</v>
      </c>
      <c r="G128" s="11">
        <v>5250</v>
      </c>
      <c r="H128" s="11">
        <v>5500</v>
      </c>
      <c r="I128" s="11">
        <v>5500</v>
      </c>
    </row>
    <row r="129" spans="2:9" ht="18" customHeight="1" thickBot="1" x14ac:dyDescent="0.3">
      <c r="B129" s="44" t="s">
        <v>68</v>
      </c>
      <c r="C129" s="45"/>
      <c r="D129" s="45"/>
      <c r="E129" s="45"/>
      <c r="F129" s="45"/>
      <c r="G129" s="45"/>
      <c r="H129" s="45"/>
      <c r="I129" s="46"/>
    </row>
    <row r="130" spans="2:9" ht="13.35" customHeight="1" thickBot="1" x14ac:dyDescent="0.3">
      <c r="B130" s="44" t="s">
        <v>64</v>
      </c>
      <c r="C130" s="47"/>
      <c r="D130" s="47"/>
      <c r="E130" s="47"/>
      <c r="F130" s="47"/>
      <c r="G130" s="47"/>
      <c r="H130" s="47"/>
      <c r="I130" s="48"/>
    </row>
    <row r="131" spans="2:9" ht="12.6" customHeight="1" thickBot="1" x14ac:dyDescent="0.3">
      <c r="B131" s="18"/>
      <c r="C131" s="18"/>
      <c r="D131" s="18"/>
      <c r="E131" s="18"/>
      <c r="F131" s="18"/>
      <c r="G131" s="18"/>
      <c r="H131" s="18"/>
      <c r="I131" s="18"/>
    </row>
    <row r="132" spans="2:9" ht="14.25" customHeight="1" x14ac:dyDescent="0.25">
      <c r="B132" s="35" t="s">
        <v>32</v>
      </c>
      <c r="C132" s="36"/>
      <c r="D132" s="37"/>
      <c r="E132" s="8" t="str">
        <f>E126</f>
        <v>2024/2025</v>
      </c>
      <c r="F132" s="8" t="str">
        <f>F126</f>
        <v>2025/2026</v>
      </c>
      <c r="G132" s="8" t="str">
        <f>G126</f>
        <v>2025/2026</v>
      </c>
      <c r="H132" s="8" t="str">
        <f>H126</f>
        <v>2026/2027</v>
      </c>
      <c r="I132" s="8" t="str">
        <f>I126</f>
        <v>2026/2027</v>
      </c>
    </row>
    <row r="133" spans="2:9" ht="14.4" thickBot="1" x14ac:dyDescent="0.3">
      <c r="B133" s="38"/>
      <c r="C133" s="39"/>
      <c r="D133" s="40"/>
      <c r="E133" s="9" t="s">
        <v>3</v>
      </c>
      <c r="F133" s="10" t="s">
        <v>4</v>
      </c>
      <c r="G133" s="9" t="s">
        <v>37</v>
      </c>
      <c r="H133" s="33" t="s">
        <v>15</v>
      </c>
      <c r="I133" s="31" t="s">
        <v>5</v>
      </c>
    </row>
    <row r="134" spans="2:9" ht="14.4" thickBot="1" x14ac:dyDescent="0.3">
      <c r="B134" s="41"/>
      <c r="C134" s="42"/>
      <c r="D134" s="43"/>
      <c r="E134" s="11">
        <v>0</v>
      </c>
      <c r="F134" s="11">
        <v>300</v>
      </c>
      <c r="G134" s="11">
        <v>250</v>
      </c>
      <c r="H134" s="11">
        <v>300</v>
      </c>
      <c r="I134" s="11">
        <v>300</v>
      </c>
    </row>
    <row r="135" spans="2:9" ht="15" customHeight="1" thickBot="1" x14ac:dyDescent="0.3">
      <c r="B135" s="44" t="s">
        <v>68</v>
      </c>
      <c r="C135" s="45"/>
      <c r="D135" s="45"/>
      <c r="E135" s="45"/>
      <c r="F135" s="45"/>
      <c r="G135" s="45"/>
      <c r="H135" s="45"/>
      <c r="I135" s="46"/>
    </row>
    <row r="136" spans="2:9" ht="17.25" customHeight="1" thickBot="1" x14ac:dyDescent="0.3">
      <c r="B136" s="44" t="s">
        <v>49</v>
      </c>
      <c r="C136" s="47"/>
      <c r="D136" s="47"/>
      <c r="E136" s="47"/>
      <c r="F136" s="47"/>
      <c r="G136" s="47"/>
      <c r="H136" s="47"/>
      <c r="I136" s="48"/>
    </row>
    <row r="137" spans="2:9" ht="9.9" customHeight="1" thickBot="1" x14ac:dyDescent="0.3">
      <c r="B137" s="18"/>
      <c r="C137" s="18"/>
      <c r="D137" s="18"/>
      <c r="E137" s="18"/>
      <c r="F137" s="18"/>
      <c r="G137" s="18"/>
      <c r="H137" s="18"/>
      <c r="I137" s="18"/>
    </row>
    <row r="138" spans="2:9" ht="12" customHeight="1" x14ac:dyDescent="0.25">
      <c r="B138" s="35" t="s">
        <v>23</v>
      </c>
      <c r="C138" s="36"/>
      <c r="D138" s="37"/>
      <c r="E138" s="8" t="str">
        <f>E132</f>
        <v>2024/2025</v>
      </c>
      <c r="F138" s="8" t="str">
        <f>F132</f>
        <v>2025/2026</v>
      </c>
      <c r="G138" s="8" t="str">
        <f>G132</f>
        <v>2025/2026</v>
      </c>
      <c r="H138" s="8" t="str">
        <f>H132</f>
        <v>2026/2027</v>
      </c>
      <c r="I138" s="8" t="str">
        <f>I132</f>
        <v>2026/2027</v>
      </c>
    </row>
    <row r="139" spans="2:9" ht="19.350000000000001" customHeight="1" thickBot="1" x14ac:dyDescent="0.3">
      <c r="B139" s="38"/>
      <c r="C139" s="39"/>
      <c r="D139" s="40"/>
      <c r="E139" s="9" t="s">
        <v>3</v>
      </c>
      <c r="F139" s="10" t="s">
        <v>4</v>
      </c>
      <c r="G139" s="9" t="s">
        <v>37</v>
      </c>
      <c r="H139" s="33" t="s">
        <v>15</v>
      </c>
      <c r="I139" s="31" t="s">
        <v>5</v>
      </c>
    </row>
    <row r="140" spans="2:9" ht="15.75" customHeight="1" thickBot="1" x14ac:dyDescent="0.3">
      <c r="B140" s="41"/>
      <c r="C140" s="42"/>
      <c r="D140" s="43"/>
      <c r="E140" s="11">
        <v>1200</v>
      </c>
      <c r="F140" s="11">
        <v>1200</v>
      </c>
      <c r="G140" s="11">
        <v>1200</v>
      </c>
      <c r="H140" s="11">
        <v>1200</v>
      </c>
      <c r="I140" s="11">
        <v>1200</v>
      </c>
    </row>
    <row r="141" spans="2:9" ht="15.75" customHeight="1" thickBot="1" x14ac:dyDescent="0.3">
      <c r="B141" s="44" t="s">
        <v>68</v>
      </c>
      <c r="C141" s="45"/>
      <c r="D141" s="45"/>
      <c r="E141" s="45"/>
      <c r="F141" s="45"/>
      <c r="G141" s="45"/>
      <c r="H141" s="45"/>
      <c r="I141" s="46"/>
    </row>
    <row r="142" spans="2:9" ht="14.4" customHeight="1" thickBot="1" x14ac:dyDescent="0.3">
      <c r="B142" s="44" t="s">
        <v>43</v>
      </c>
      <c r="C142" s="47"/>
      <c r="D142" s="47"/>
      <c r="E142" s="47"/>
      <c r="F142" s="47"/>
      <c r="G142" s="47"/>
      <c r="H142" s="47"/>
      <c r="I142" s="48"/>
    </row>
    <row r="143" spans="2:9" ht="13.5" customHeight="1" thickBot="1" x14ac:dyDescent="0.3">
      <c r="B143" s="18"/>
      <c r="C143" s="18"/>
      <c r="D143" s="18"/>
      <c r="E143" s="18"/>
      <c r="F143" s="18"/>
      <c r="G143" s="18"/>
      <c r="H143" s="18"/>
      <c r="I143" s="18"/>
    </row>
    <row r="144" spans="2:9" ht="13.5" customHeight="1" x14ac:dyDescent="0.25">
      <c r="B144" s="35" t="s">
        <v>24</v>
      </c>
      <c r="C144" s="36"/>
      <c r="D144" s="37"/>
      <c r="E144" s="8" t="str">
        <f>E138</f>
        <v>2024/2025</v>
      </c>
      <c r="F144" s="8" t="str">
        <f>F138</f>
        <v>2025/2026</v>
      </c>
      <c r="G144" s="8" t="str">
        <f>G138</f>
        <v>2025/2026</v>
      </c>
      <c r="H144" s="8" t="str">
        <f>H138</f>
        <v>2026/2027</v>
      </c>
      <c r="I144" s="8" t="str">
        <f>I138</f>
        <v>2026/2027</v>
      </c>
    </row>
    <row r="145" spans="2:9" ht="13.5" customHeight="1" thickBot="1" x14ac:dyDescent="0.3">
      <c r="B145" s="38"/>
      <c r="C145" s="39"/>
      <c r="D145" s="40"/>
      <c r="E145" s="9" t="s">
        <v>3</v>
      </c>
      <c r="F145" s="10" t="s">
        <v>4</v>
      </c>
      <c r="G145" s="9" t="s">
        <v>37</v>
      </c>
      <c r="H145" s="33" t="s">
        <v>15</v>
      </c>
      <c r="I145" s="31" t="s">
        <v>5</v>
      </c>
    </row>
    <row r="146" spans="2:9" ht="13.5" customHeight="1" thickBot="1" x14ac:dyDescent="0.3">
      <c r="B146" s="41"/>
      <c r="C146" s="42"/>
      <c r="D146" s="43"/>
      <c r="E146" s="11">
        <v>90</v>
      </c>
      <c r="F146" s="11">
        <v>500</v>
      </c>
      <c r="G146" s="11">
        <v>300</v>
      </c>
      <c r="H146" s="11">
        <v>1000</v>
      </c>
      <c r="I146" s="11">
        <v>1000</v>
      </c>
    </row>
    <row r="147" spans="2:9" ht="20.25" customHeight="1" thickBot="1" x14ac:dyDescent="0.3">
      <c r="B147" s="44" t="s">
        <v>71</v>
      </c>
      <c r="C147" s="45"/>
      <c r="D147" s="45"/>
      <c r="E147" s="45"/>
      <c r="F147" s="45"/>
      <c r="G147" s="45"/>
      <c r="H147" s="45"/>
      <c r="I147" s="46"/>
    </row>
    <row r="148" spans="2:9" ht="16.350000000000001" customHeight="1" thickBot="1" x14ac:dyDescent="0.3">
      <c r="B148" s="44" t="s">
        <v>72</v>
      </c>
      <c r="C148" s="47"/>
      <c r="D148" s="47"/>
      <c r="E148" s="47"/>
      <c r="F148" s="47"/>
      <c r="G148" s="47"/>
      <c r="H148" s="47"/>
      <c r="I148" s="48"/>
    </row>
    <row r="149" spans="2:9" ht="9" customHeight="1" thickBot="1" x14ac:dyDescent="0.3">
      <c r="B149" s="18"/>
      <c r="C149" s="18"/>
      <c r="D149" s="18"/>
      <c r="E149" s="18"/>
      <c r="F149" s="18"/>
      <c r="G149" s="18"/>
      <c r="H149" s="18"/>
      <c r="I149" s="18"/>
    </row>
    <row r="150" spans="2:9" ht="12.9" customHeight="1" x14ac:dyDescent="0.25">
      <c r="B150" s="35" t="s">
        <v>8</v>
      </c>
      <c r="C150" s="49"/>
      <c r="D150" s="50"/>
      <c r="E150" s="8" t="str">
        <f>E144</f>
        <v>2024/2025</v>
      </c>
      <c r="F150" s="8" t="str">
        <f>F144</f>
        <v>2025/2026</v>
      </c>
      <c r="G150" s="8" t="str">
        <f>G144</f>
        <v>2025/2026</v>
      </c>
      <c r="H150" s="8" t="str">
        <f>H144</f>
        <v>2026/2027</v>
      </c>
      <c r="I150" s="8" t="str">
        <f>I144</f>
        <v>2026/2027</v>
      </c>
    </row>
    <row r="151" spans="2:9" ht="12.9" customHeight="1" thickBot="1" x14ac:dyDescent="0.3">
      <c r="B151" s="51"/>
      <c r="C151" s="52"/>
      <c r="D151" s="53"/>
      <c r="E151" s="9" t="s">
        <v>3</v>
      </c>
      <c r="F151" s="10" t="s">
        <v>4</v>
      </c>
      <c r="G151" s="9" t="s">
        <v>37</v>
      </c>
      <c r="H151" s="33" t="s">
        <v>15</v>
      </c>
      <c r="I151" s="31" t="s">
        <v>5</v>
      </c>
    </row>
    <row r="152" spans="2:9" ht="12.9" customHeight="1" thickBot="1" x14ac:dyDescent="0.3">
      <c r="B152" s="54"/>
      <c r="C152" s="55"/>
      <c r="D152" s="56"/>
      <c r="E152" s="11">
        <v>206</v>
      </c>
      <c r="F152" s="11">
        <v>1000</v>
      </c>
      <c r="G152" s="11">
        <v>1100</v>
      </c>
      <c r="H152" s="11">
        <v>1200</v>
      </c>
      <c r="I152" s="11">
        <v>1200</v>
      </c>
    </row>
    <row r="153" spans="2:9" ht="18" customHeight="1" thickBot="1" x14ac:dyDescent="0.3">
      <c r="B153" s="44" t="str">
        <f>B141</f>
        <v>The Committee Recommendation : - Agreed</v>
      </c>
      <c r="C153" s="45"/>
      <c r="D153" s="45"/>
      <c r="E153" s="45"/>
      <c r="F153" s="45"/>
      <c r="G153" s="45"/>
      <c r="H153" s="45"/>
      <c r="I153" s="46"/>
    </row>
    <row r="154" spans="2:9" ht="22.65" customHeight="1" thickBot="1" x14ac:dyDescent="0.3">
      <c r="B154" s="44" t="s">
        <v>66</v>
      </c>
      <c r="C154" s="47"/>
      <c r="D154" s="47"/>
      <c r="E154" s="47"/>
      <c r="F154" s="47"/>
      <c r="G154" s="47"/>
      <c r="H154" s="47"/>
      <c r="I154" s="48"/>
    </row>
    <row r="155" spans="2:9" ht="20.25" customHeight="1" thickBot="1" x14ac:dyDescent="0.3">
      <c r="B155" s="18"/>
      <c r="C155" s="18"/>
      <c r="D155" s="18"/>
      <c r="E155" s="18"/>
      <c r="F155" s="18"/>
      <c r="G155" s="18"/>
      <c r="H155" s="18"/>
      <c r="I155" s="18"/>
    </row>
    <row r="156" spans="2:9" ht="13.5" customHeight="1" x14ac:dyDescent="0.25">
      <c r="B156" s="35" t="s">
        <v>25</v>
      </c>
      <c r="C156" s="36"/>
      <c r="D156" s="37"/>
      <c r="E156" s="8" t="str">
        <f>E150</f>
        <v>2024/2025</v>
      </c>
      <c r="F156" s="8" t="str">
        <f>F150</f>
        <v>2025/2026</v>
      </c>
      <c r="G156" s="8" t="str">
        <f>G150</f>
        <v>2025/2026</v>
      </c>
      <c r="H156" s="8" t="str">
        <f>H150</f>
        <v>2026/2027</v>
      </c>
      <c r="I156" s="8" t="str">
        <f>I150</f>
        <v>2026/2027</v>
      </c>
    </row>
    <row r="157" spans="2:9" ht="14.4" thickBot="1" x14ac:dyDescent="0.3">
      <c r="B157" s="38"/>
      <c r="C157" s="39"/>
      <c r="D157" s="40"/>
      <c r="E157" s="9" t="s">
        <v>3</v>
      </c>
      <c r="F157" s="10" t="s">
        <v>4</v>
      </c>
      <c r="G157" s="9" t="s">
        <v>37</v>
      </c>
      <c r="H157" s="33" t="s">
        <v>15</v>
      </c>
      <c r="I157" s="31" t="s">
        <v>5</v>
      </c>
    </row>
    <row r="158" spans="2:9" ht="14.4" thickBot="1" x14ac:dyDescent="0.3">
      <c r="B158" s="41"/>
      <c r="C158" s="42"/>
      <c r="D158" s="43"/>
      <c r="E158" s="11">
        <v>600</v>
      </c>
      <c r="F158" s="11">
        <v>600</v>
      </c>
      <c r="G158" s="11">
        <v>600</v>
      </c>
      <c r="H158" s="11">
        <v>600</v>
      </c>
      <c r="I158" s="11">
        <v>600</v>
      </c>
    </row>
    <row r="159" spans="2:9" ht="20.25" customHeight="1" thickBot="1" x14ac:dyDescent="0.3">
      <c r="B159" s="44" t="str">
        <f>B153</f>
        <v>The Committee Recommendation : - Agreed</v>
      </c>
      <c r="C159" s="45"/>
      <c r="D159" s="45"/>
      <c r="E159" s="45"/>
      <c r="F159" s="45"/>
      <c r="G159" s="45"/>
      <c r="H159" s="45"/>
      <c r="I159" s="46"/>
    </row>
    <row r="160" spans="2:9" ht="16.5" customHeight="1" thickBot="1" x14ac:dyDescent="0.3">
      <c r="B160" s="44" t="s">
        <v>43</v>
      </c>
      <c r="C160" s="47"/>
      <c r="D160" s="47"/>
      <c r="E160" s="47"/>
      <c r="F160" s="47"/>
      <c r="G160" s="47"/>
      <c r="H160" s="47"/>
      <c r="I160" s="48"/>
    </row>
    <row r="161" spans="2:9" ht="16.5" customHeight="1" x14ac:dyDescent="0.25">
      <c r="B161" s="18"/>
      <c r="C161" s="18"/>
      <c r="D161" s="18"/>
      <c r="E161" s="18"/>
      <c r="F161" s="18"/>
      <c r="G161" s="18"/>
      <c r="H161" s="18"/>
      <c r="I161" s="18"/>
    </row>
    <row r="162" spans="2:9" ht="13.5" customHeight="1" thickBot="1" x14ac:dyDescent="0.3">
      <c r="B162" s="6"/>
    </row>
    <row r="163" spans="2:9" ht="14.25" customHeight="1" x14ac:dyDescent="0.25">
      <c r="B163" s="35" t="s">
        <v>14</v>
      </c>
      <c r="C163" s="36"/>
      <c r="D163" s="37"/>
      <c r="E163" s="8" t="str">
        <f>E156</f>
        <v>2024/2025</v>
      </c>
      <c r="F163" s="8" t="str">
        <f>F156</f>
        <v>2025/2026</v>
      </c>
      <c r="G163" s="8" t="str">
        <f>G156</f>
        <v>2025/2026</v>
      </c>
      <c r="H163" s="8" t="str">
        <f>H156</f>
        <v>2026/2027</v>
      </c>
      <c r="I163" s="8" t="str">
        <f>I156</f>
        <v>2026/2027</v>
      </c>
    </row>
    <row r="164" spans="2:9" ht="14.4" thickBot="1" x14ac:dyDescent="0.3">
      <c r="B164" s="38"/>
      <c r="C164" s="39"/>
      <c r="D164" s="40"/>
      <c r="E164" s="9" t="s">
        <v>3</v>
      </c>
      <c r="F164" s="10" t="s">
        <v>4</v>
      </c>
      <c r="G164" s="9" t="s">
        <v>37</v>
      </c>
      <c r="H164" s="10" t="s">
        <v>15</v>
      </c>
      <c r="I164" s="31" t="s">
        <v>5</v>
      </c>
    </row>
    <row r="165" spans="2:9" ht="14.4" thickBot="1" x14ac:dyDescent="0.3">
      <c r="B165" s="41"/>
      <c r="C165" s="42"/>
      <c r="D165" s="43"/>
      <c r="E165" s="11">
        <v>0</v>
      </c>
      <c r="F165" s="11">
        <v>100</v>
      </c>
      <c r="G165" s="11">
        <v>0</v>
      </c>
      <c r="H165" s="11">
        <v>100</v>
      </c>
      <c r="I165" s="11">
        <v>100</v>
      </c>
    </row>
    <row r="166" spans="2:9" ht="15" customHeight="1" thickBot="1" x14ac:dyDescent="0.3">
      <c r="B166" s="44" t="str">
        <f>B159</f>
        <v>The Committee Recommendation : - Agreed</v>
      </c>
      <c r="C166" s="45"/>
      <c r="D166" s="45"/>
      <c r="E166" s="45"/>
      <c r="F166" s="45"/>
      <c r="G166" s="45"/>
      <c r="H166" s="45"/>
      <c r="I166" s="46"/>
    </row>
    <row r="167" spans="2:9" ht="30" customHeight="1" thickBot="1" x14ac:dyDescent="0.3">
      <c r="B167" s="44" t="s">
        <v>26</v>
      </c>
      <c r="C167" s="47"/>
      <c r="D167" s="47"/>
      <c r="E167" s="47"/>
      <c r="F167" s="47"/>
      <c r="G167" s="47"/>
      <c r="H167" s="47"/>
      <c r="I167" s="48"/>
    </row>
    <row r="169" spans="2:9" ht="13.8" x14ac:dyDescent="0.25">
      <c r="B169" s="6" t="str">
        <f>B88</f>
        <v>2024/25 Actual</v>
      </c>
      <c r="C169" s="6"/>
      <c r="D169" s="15">
        <f>SUM(E100+E106+E114+E122+E134+E140+E152+E146+E158+E165)</f>
        <v>27005</v>
      </c>
      <c r="E169" s="15"/>
    </row>
    <row r="170" spans="2:9" ht="13.8" x14ac:dyDescent="0.25">
      <c r="B170" s="6" t="str">
        <f>B89</f>
        <v>2025/26 Budget</v>
      </c>
      <c r="C170" s="6"/>
      <c r="D170" s="15">
        <f>SUM(F100+F106+F114+F122+F134+F140+F152+F146+F158+F165+F128)</f>
        <v>37400</v>
      </c>
      <c r="E170" s="15"/>
      <c r="F170" s="6" t="str">
        <f>F89</f>
        <v>2026/27 Committee Rec</v>
      </c>
      <c r="I170" s="19">
        <f>SUM(H165+H158+H152+H146+H140+H128+H134+H122+H114+H106+H100)</f>
        <v>39700</v>
      </c>
    </row>
    <row r="171" spans="2:9" ht="13.8" x14ac:dyDescent="0.25">
      <c r="B171" s="6" t="str">
        <f>B90</f>
        <v>2025/26 Estimate</v>
      </c>
      <c r="C171" s="6"/>
      <c r="D171" s="15">
        <f>SUM(G100+G106+G114+G122+G134+G140+G152+G146+G158+G165+G128)</f>
        <v>30920</v>
      </c>
      <c r="E171" s="15"/>
      <c r="F171" s="6" t="str">
        <f>F90</f>
        <v>2026/27  Officer Rec</v>
      </c>
      <c r="I171" s="16">
        <f>SUM(I165+I158+I152+I146+I140+I134+I128+I122+I114+I106+I100)</f>
        <v>34700</v>
      </c>
    </row>
    <row r="172" spans="2:9" ht="13.8" x14ac:dyDescent="0.25">
      <c r="B172" s="6"/>
    </row>
    <row r="173" spans="2:9" ht="13.8" x14ac:dyDescent="0.25">
      <c r="B173" s="6" t="str">
        <f>B93</f>
        <v>Difference in 2025/26 Budget and Committee Rec</v>
      </c>
      <c r="G173" s="6" t="s">
        <v>16</v>
      </c>
      <c r="H173" s="16">
        <f>SUM(I170-D170)</f>
        <v>2300</v>
      </c>
      <c r="I173" s="21">
        <f>SUM(H173)/D171</f>
        <v>7.4385510996119023E-2</v>
      </c>
    </row>
    <row r="174" spans="2:9" ht="13.8" x14ac:dyDescent="0.25">
      <c r="B174" s="6" t="str">
        <f>B94</f>
        <v>Difference in 2025/26 Budget and Officer Rec</v>
      </c>
      <c r="G174" s="6" t="s">
        <v>38</v>
      </c>
      <c r="H174" s="16">
        <f>SUM(I171-D170)</f>
        <v>-2700</v>
      </c>
      <c r="I174" s="17">
        <f>SUM(H174)/D170</f>
        <v>-7.2192513368983954E-2</v>
      </c>
    </row>
    <row r="175" spans="2:9" ht="13.8" x14ac:dyDescent="0.25">
      <c r="G175" s="6"/>
    </row>
    <row r="176" spans="2:9" ht="27" customHeight="1" x14ac:dyDescent="0.4">
      <c r="D176" s="22" t="s">
        <v>27</v>
      </c>
    </row>
    <row r="177" spans="2:13" ht="10.5" customHeight="1" x14ac:dyDescent="0.4">
      <c r="D177" s="23"/>
    </row>
    <row r="178" spans="2:13" ht="13.8" x14ac:dyDescent="0.25">
      <c r="B178" s="6" t="str">
        <f>B169</f>
        <v>2024/25 Actual</v>
      </c>
      <c r="C178" s="6"/>
      <c r="D178" s="15">
        <f>SUM(D169+D88+D66+D31)</f>
        <v>46106</v>
      </c>
      <c r="E178" s="15"/>
    </row>
    <row r="179" spans="2:13" ht="13.8" x14ac:dyDescent="0.25">
      <c r="B179" s="6" t="str">
        <f>B170</f>
        <v>2025/26 Budget</v>
      </c>
      <c r="C179" s="6"/>
      <c r="D179" s="15">
        <f>SUM(D170+D89+D67+D32)</f>
        <v>59472</v>
      </c>
      <c r="E179" s="15"/>
      <c r="F179" s="6" t="str">
        <f>F170</f>
        <v>2026/27 Committee Rec</v>
      </c>
      <c r="I179" s="32">
        <f>SUM(I170+I89+I67+I32)</f>
        <v>63100</v>
      </c>
    </row>
    <row r="180" spans="2:13" ht="13.8" x14ac:dyDescent="0.25">
      <c r="B180" s="6" t="str">
        <f>B171</f>
        <v>2025/26 Estimate</v>
      </c>
      <c r="C180" s="6"/>
      <c r="D180" s="15">
        <f>SUM(D171+D90+D68+D33)</f>
        <v>53349</v>
      </c>
      <c r="E180" s="15"/>
      <c r="F180" s="6" t="str">
        <f>F171</f>
        <v>2026/27  Officer Rec</v>
      </c>
      <c r="I180" s="16">
        <f>SUM(I171+I90+I68+I33)</f>
        <v>58100</v>
      </c>
    </row>
    <row r="182" spans="2:13" ht="13.8" x14ac:dyDescent="0.25">
      <c r="B182" s="6"/>
    </row>
    <row r="183" spans="2:13" ht="13.8" x14ac:dyDescent="0.25">
      <c r="B183" s="6" t="str">
        <f>B173</f>
        <v>Difference in 2025/26 Budget and Committee Rec</v>
      </c>
      <c r="G183" s="6" t="s">
        <v>16</v>
      </c>
      <c r="H183" s="16">
        <f>SUM(I179-D179)</f>
        <v>3628</v>
      </c>
      <c r="I183" s="17">
        <f>SUM(H183)/D179</f>
        <v>6.1003497444175409E-2</v>
      </c>
    </row>
    <row r="184" spans="2:13" ht="13.8" x14ac:dyDescent="0.25">
      <c r="B184" s="6" t="str">
        <f>B174</f>
        <v>Difference in 2025/26 Budget and Officer Rec</v>
      </c>
      <c r="G184" s="6" t="s">
        <v>16</v>
      </c>
      <c r="H184" s="16">
        <f>SUM(I180-D179)</f>
        <v>-1372</v>
      </c>
      <c r="I184" s="17">
        <f>SUM(H184)/D179</f>
        <v>-2.3069679849340868E-2</v>
      </c>
    </row>
    <row r="185" spans="2:13" x14ac:dyDescent="0.25">
      <c r="I185" s="17"/>
    </row>
    <row r="186" spans="2:13" x14ac:dyDescent="0.25">
      <c r="B186" s="74" t="s">
        <v>39</v>
      </c>
      <c r="C186" s="74"/>
      <c r="D186" s="74"/>
      <c r="E186" s="74"/>
      <c r="F186" s="74"/>
      <c r="G186" s="74"/>
      <c r="H186" s="16">
        <f>SUM(H183)-100</f>
        <v>3528</v>
      </c>
      <c r="I186" s="17">
        <f>SUM(H186)/D180</f>
        <v>6.6130574143845239E-2</v>
      </c>
    </row>
    <row r="187" spans="2:13" x14ac:dyDescent="0.25">
      <c r="B187" s="74"/>
      <c r="C187" s="74"/>
      <c r="D187" s="74"/>
      <c r="E187" s="74"/>
      <c r="F187" s="74"/>
      <c r="G187" s="74"/>
      <c r="H187" s="16">
        <f>SUM(H184)-100</f>
        <v>-1472</v>
      </c>
      <c r="I187" s="17">
        <f>SUM(H187)/D179</f>
        <v>-2.4751143395211193E-2</v>
      </c>
    </row>
    <row r="188" spans="2:13" ht="14.4" customHeight="1" x14ac:dyDescent="0.25">
      <c r="B188" s="74"/>
      <c r="C188" s="74"/>
      <c r="D188" s="74"/>
      <c r="E188" s="74"/>
      <c r="F188" s="74"/>
      <c r="G188" s="74"/>
    </row>
    <row r="190" spans="2:13" ht="13.8" x14ac:dyDescent="0.25">
      <c r="B190" s="73"/>
      <c r="C190" s="73"/>
      <c r="D190" s="73"/>
      <c r="E190" s="73"/>
      <c r="F190" s="73"/>
      <c r="G190" s="73"/>
      <c r="H190" s="29"/>
      <c r="I190" s="24"/>
    </row>
    <row r="191" spans="2:13" ht="12.6" customHeight="1" x14ac:dyDescent="0.25">
      <c r="B191" s="72" t="s">
        <v>78</v>
      </c>
      <c r="C191" s="72"/>
      <c r="D191" s="72"/>
      <c r="E191" s="72"/>
      <c r="F191" s="72"/>
      <c r="G191" s="72"/>
      <c r="H191" s="72"/>
      <c r="I191" s="72"/>
      <c r="M191" s="28"/>
    </row>
    <row r="192" spans="2:13" ht="144" customHeight="1" x14ac:dyDescent="0.25">
      <c r="B192" s="72"/>
      <c r="C192" s="72"/>
      <c r="D192" s="72"/>
      <c r="E192" s="72"/>
      <c r="F192" s="72"/>
      <c r="G192" s="72"/>
      <c r="H192" s="72"/>
      <c r="I192" s="72"/>
    </row>
    <row r="193" spans="2:10" x14ac:dyDescent="0.25">
      <c r="B193" s="28"/>
      <c r="C193" s="28"/>
      <c r="D193" s="28"/>
      <c r="E193" s="28"/>
      <c r="F193" s="28"/>
      <c r="G193" s="28"/>
      <c r="H193" s="28"/>
      <c r="I193" s="28"/>
    </row>
    <row r="194" spans="2:10" ht="12.75" customHeight="1" x14ac:dyDescent="0.25">
      <c r="B194" s="71" t="s">
        <v>74</v>
      </c>
      <c r="C194" s="71"/>
      <c r="D194" s="71"/>
      <c r="E194" s="71"/>
      <c r="F194" s="71"/>
      <c r="G194" s="71"/>
      <c r="H194" s="71"/>
      <c r="I194" s="71"/>
      <c r="J194" s="25"/>
    </row>
    <row r="195" spans="2:10" ht="12.75" customHeight="1" x14ac:dyDescent="0.25">
      <c r="B195" s="71"/>
      <c r="C195" s="71"/>
      <c r="D195" s="71"/>
      <c r="E195" s="71"/>
      <c r="F195" s="71"/>
      <c r="G195" s="71"/>
      <c r="H195" s="71"/>
      <c r="I195" s="71"/>
      <c r="J195" s="25"/>
    </row>
    <row r="196" spans="2:10" ht="12.75" customHeight="1" x14ac:dyDescent="0.25">
      <c r="B196" s="71"/>
      <c r="C196" s="71"/>
      <c r="D196" s="71"/>
      <c r="E196" s="71"/>
      <c r="F196" s="71"/>
      <c r="G196" s="71"/>
      <c r="H196" s="71"/>
      <c r="I196" s="71"/>
      <c r="J196" s="25"/>
    </row>
    <row r="197" spans="2:10" ht="12.75" customHeight="1" x14ac:dyDescent="0.25">
      <c r="B197" s="71"/>
      <c r="C197" s="71"/>
      <c r="D197" s="71"/>
      <c r="E197" s="71"/>
      <c r="F197" s="71"/>
      <c r="G197" s="71"/>
      <c r="H197" s="71"/>
      <c r="I197" s="71"/>
      <c r="J197" s="25"/>
    </row>
    <row r="198" spans="2:10" ht="7.5" customHeight="1" x14ac:dyDescent="0.25">
      <c r="B198" s="71"/>
      <c r="C198" s="71"/>
      <c r="D198" s="71"/>
      <c r="E198" s="71"/>
      <c r="F198" s="71"/>
      <c r="G198" s="71"/>
      <c r="H198" s="71"/>
      <c r="I198" s="71"/>
      <c r="J198" s="25"/>
    </row>
    <row r="199" spans="2:10" x14ac:dyDescent="0.25">
      <c r="B199" s="25"/>
      <c r="C199" s="25"/>
      <c r="D199" s="25"/>
      <c r="E199" s="25"/>
      <c r="F199" s="25"/>
      <c r="G199" s="25"/>
      <c r="H199" s="25"/>
      <c r="I199" s="25"/>
      <c r="J199" s="25"/>
    </row>
    <row r="200" spans="2:10" x14ac:dyDescent="0.25">
      <c r="B200" s="25"/>
      <c r="C200" s="25"/>
      <c r="D200" s="25"/>
      <c r="E200" s="25"/>
      <c r="F200" s="25"/>
      <c r="G200" s="25"/>
      <c r="H200" s="25"/>
      <c r="I200" s="25"/>
      <c r="J200" s="25"/>
    </row>
    <row r="201" spans="2:10" x14ac:dyDescent="0.25">
      <c r="B201" s="25"/>
      <c r="C201" s="25"/>
      <c r="D201" s="25"/>
      <c r="E201" s="25"/>
      <c r="F201" s="25"/>
      <c r="G201" s="25"/>
      <c r="H201" s="25"/>
      <c r="I201" s="25"/>
      <c r="J201" s="25"/>
    </row>
    <row r="202" spans="2:10" x14ac:dyDescent="0.25">
      <c r="B202" s="26"/>
      <c r="C202" s="26"/>
      <c r="D202" s="26"/>
      <c r="E202" s="26"/>
      <c r="F202" s="26"/>
      <c r="G202" s="26"/>
      <c r="H202" s="25"/>
      <c r="I202" s="25"/>
      <c r="J202" s="25"/>
    </row>
    <row r="203" spans="2:10" x14ac:dyDescent="0.25">
      <c r="B203" s="26"/>
      <c r="C203" s="26"/>
      <c r="D203" s="26"/>
      <c r="E203" s="26"/>
      <c r="F203" s="26"/>
      <c r="G203" s="26"/>
      <c r="H203" s="25"/>
      <c r="I203" s="25"/>
      <c r="J203" s="25"/>
    </row>
    <row r="204" spans="2:10" x14ac:dyDescent="0.25">
      <c r="B204" s="26"/>
      <c r="C204" s="26"/>
      <c r="D204" s="26"/>
      <c r="E204" s="26"/>
      <c r="F204" s="26"/>
      <c r="G204" s="26"/>
      <c r="H204" s="25"/>
      <c r="I204" s="25"/>
      <c r="J204" s="25"/>
    </row>
    <row r="205" spans="2:10" x14ac:dyDescent="0.25">
      <c r="B205" s="25"/>
      <c r="C205" s="25"/>
      <c r="D205" s="25"/>
      <c r="E205" s="25"/>
      <c r="F205" s="25"/>
      <c r="G205" s="25"/>
      <c r="H205" s="25"/>
      <c r="I205" s="25"/>
      <c r="J205" s="25"/>
    </row>
  </sheetData>
  <mergeCells count="64">
    <mergeCell ref="B194:I198"/>
    <mergeCell ref="B167:I167"/>
    <mergeCell ref="B191:I192"/>
    <mergeCell ref="B115:I115"/>
    <mergeCell ref="B107:I107"/>
    <mergeCell ref="B120:D122"/>
    <mergeCell ref="B190:G190"/>
    <mergeCell ref="B160:I160"/>
    <mergeCell ref="B186:G188"/>
    <mergeCell ref="B163:D165"/>
    <mergeCell ref="B166:I166"/>
    <mergeCell ref="B108:I108"/>
    <mergeCell ref="B138:D140"/>
    <mergeCell ref="B141:I141"/>
    <mergeCell ref="B156:D158"/>
    <mergeCell ref="B112:D114"/>
    <mergeCell ref="B76:D78"/>
    <mergeCell ref="B23:I23"/>
    <mergeCell ref="B43:I43"/>
    <mergeCell ref="B59:D61"/>
    <mergeCell ref="B55:I55"/>
    <mergeCell ref="B44:I44"/>
    <mergeCell ref="B52:D54"/>
    <mergeCell ref="B46:D48"/>
    <mergeCell ref="B49:I49"/>
    <mergeCell ref="B50:I50"/>
    <mergeCell ref="B63:I63"/>
    <mergeCell ref="B62:I62"/>
    <mergeCell ref="B13:D15"/>
    <mergeCell ref="B25:D27"/>
    <mergeCell ref="B40:D42"/>
    <mergeCell ref="B56:I56"/>
    <mergeCell ref="B16:I16"/>
    <mergeCell ref="B17:I17"/>
    <mergeCell ref="B28:I28"/>
    <mergeCell ref="B29:I29"/>
    <mergeCell ref="B19:D21"/>
    <mergeCell ref="B22:I22"/>
    <mergeCell ref="B135:I135"/>
    <mergeCell ref="B85:I85"/>
    <mergeCell ref="B159:I159"/>
    <mergeCell ref="B142:I142"/>
    <mergeCell ref="B136:I136"/>
    <mergeCell ref="B147:I147"/>
    <mergeCell ref="B148:I148"/>
    <mergeCell ref="B150:D152"/>
    <mergeCell ref="B153:I153"/>
    <mergeCell ref="B154:I154"/>
    <mergeCell ref="B116:I116"/>
    <mergeCell ref="B144:D146"/>
    <mergeCell ref="B126:D128"/>
    <mergeCell ref="B129:I129"/>
    <mergeCell ref="B130:I130"/>
    <mergeCell ref="B82:D84"/>
    <mergeCell ref="B79:I79"/>
    <mergeCell ref="B132:D134"/>
    <mergeCell ref="B86:I86"/>
    <mergeCell ref="B102:I102"/>
    <mergeCell ref="B123:I123"/>
    <mergeCell ref="B124:I124"/>
    <mergeCell ref="B98:D100"/>
    <mergeCell ref="B104:D106"/>
    <mergeCell ref="B101:I101"/>
    <mergeCell ref="B80:I80"/>
  </mergeCells>
  <phoneticPr fontId="1" type="noConversion"/>
  <pageMargins left="0.39370078740157483" right="0.15748031496062992" top="0.19685039370078741" bottom="0.19685039370078741" header="0.31496062992125984" footer="0.19685039370078741"/>
  <pageSetup paperSize="9" orientation="portrait" useFirstPageNumber="1" r:id="rId1"/>
  <headerFooter alignWithMargins="0">
    <oddFooter>&amp;L&amp;P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Kington Town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Clerk</dc:creator>
  <cp:lastModifiedBy>Gareth Thomas</cp:lastModifiedBy>
  <cp:lastPrinted>2025-11-28T22:37:59Z</cp:lastPrinted>
  <dcterms:created xsi:type="dcterms:W3CDTF">2011-07-11T16:14:00Z</dcterms:created>
  <dcterms:modified xsi:type="dcterms:W3CDTF">2025-12-02T09:27:55Z</dcterms:modified>
</cp:coreProperties>
</file>